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070" tabRatio="613"/>
  </bookViews>
  <sheets>
    <sheet name="Лист1" sheetId="1" r:id="rId1"/>
    <sheet name="Лист3" sheetId="4" r:id="rId2"/>
  </sheets>
  <definedNames>
    <definedName name="_xlnm.Print_Titles" localSheetId="0">Лист1!$4:$5</definedName>
    <definedName name="_xlnm.Print_Area" localSheetId="0">Лист1!$A$1:$N$75</definedName>
  </definedNames>
  <calcPr calcId="124519"/>
</workbook>
</file>

<file path=xl/calcChain.xml><?xml version="1.0" encoding="utf-8"?>
<calcChain xmlns="http://schemas.openxmlformats.org/spreadsheetml/2006/main">
  <c r="E46" i="1"/>
  <c r="F46"/>
  <c r="D46"/>
  <c r="E72" l="1"/>
  <c r="F72"/>
  <c r="D72"/>
  <c r="E68"/>
  <c r="F68"/>
  <c r="D68"/>
  <c r="E50"/>
  <c r="F50"/>
  <c r="D50"/>
  <c r="E66"/>
  <c r="F66"/>
  <c r="D66"/>
  <c r="E64"/>
  <c r="F64"/>
  <c r="D64"/>
  <c r="E62" l="1"/>
  <c r="F62"/>
  <c r="D62"/>
  <c r="E60"/>
  <c r="F60"/>
  <c r="D60"/>
  <c r="E58"/>
  <c r="F58"/>
  <c r="D58"/>
  <c r="E56"/>
  <c r="F56"/>
  <c r="D56"/>
  <c r="E54" l="1"/>
  <c r="F54"/>
  <c r="D54"/>
  <c r="E52"/>
  <c r="F52"/>
  <c r="D52"/>
  <c r="E42"/>
  <c r="F42"/>
  <c r="D42"/>
  <c r="E40"/>
  <c r="F40"/>
  <c r="D40"/>
  <c r="E38"/>
  <c r="F38"/>
  <c r="D38"/>
  <c r="E36"/>
  <c r="F36"/>
  <c r="D36"/>
  <c r="E34"/>
  <c r="F34"/>
  <c r="D34"/>
  <c r="E32"/>
  <c r="F32"/>
  <c r="D32"/>
  <c r="E30"/>
  <c r="F30"/>
  <c r="D30"/>
  <c r="E28"/>
  <c r="F28"/>
  <c r="D28"/>
  <c r="E45"/>
  <c r="F45"/>
  <c r="D45"/>
  <c r="E44"/>
  <c r="F44"/>
  <c r="D44"/>
  <c r="E27"/>
  <c r="F27"/>
  <c r="D27"/>
  <c r="E24" l="1"/>
  <c r="F24"/>
  <c r="D24"/>
  <c r="E25"/>
  <c r="F25"/>
  <c r="D25"/>
  <c r="E23"/>
  <c r="F23"/>
  <c r="D23"/>
  <c r="E16"/>
  <c r="F16"/>
  <c r="D16"/>
  <c r="E17"/>
  <c r="F17"/>
  <c r="D17"/>
  <c r="F20" l="1"/>
  <c r="E20"/>
  <c r="D20"/>
  <c r="E21"/>
  <c r="F21"/>
  <c r="D21"/>
  <c r="E12" l="1"/>
  <c r="F12"/>
  <c r="E11"/>
  <c r="F11"/>
  <c r="E10"/>
  <c r="F10"/>
  <c r="E14"/>
  <c r="F14"/>
  <c r="D14"/>
  <c r="D12"/>
  <c r="D11"/>
  <c r="D10"/>
  <c r="E6"/>
  <c r="F6"/>
  <c r="E8"/>
  <c r="F8"/>
  <c r="D8"/>
  <c r="D6"/>
  <c r="F75" l="1"/>
  <c r="N13" i="4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12"/>
  <c r="K49"/>
  <c r="L49"/>
  <c r="J49"/>
  <c r="E49"/>
  <c r="F49"/>
  <c r="D49"/>
  <c r="J51" l="1"/>
  <c r="N75" i="1" l="1"/>
  <c r="L82" s="1"/>
  <c r="D75"/>
  <c r="L75"/>
  <c r="E75"/>
  <c r="M75"/>
  <c r="K82" l="1"/>
  <c r="J82"/>
</calcChain>
</file>

<file path=xl/comments1.xml><?xml version="1.0" encoding="utf-8"?>
<comments xmlns="http://schemas.openxmlformats.org/spreadsheetml/2006/main">
  <authors>
    <author>Ольга Александровна Давыдова</author>
  </authors>
  <commentList>
    <comment ref="L72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72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2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<sst xmlns="http://schemas.openxmlformats.org/spreadsheetml/2006/main" count="278" uniqueCount="159">
  <si>
    <t>Предоставление мер социальной поддержки беременных женщин из малоимущих семей, кормящих матерей и детей в возрасте до трех лет из малоимущих семей</t>
  </si>
  <si>
    <t>Предоставление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</si>
  <si>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Выплата ежемесячного пособия на ребенка</t>
  </si>
  <si>
    <t>Предоставление мер социальной поддержки детей первого-второго года жизни из малоимущих семей</t>
  </si>
  <si>
    <t>Предоставление гражданам в целях оказания социальной поддержки субсидий на оплату жилых помещений и коммунальных услуг</t>
  </si>
  <si>
    <t>Предоставление материальной и иной помощи для погребения</t>
  </si>
  <si>
    <t>Предоставление мер социальной поддержки детей из многодетных семей</t>
  </si>
  <si>
    <t xml:space="preserve">Создание и обеспечение деятельности комиссий по делам несовершеннолетних и защите их прав </t>
  </si>
  <si>
    <t>Предоставление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</t>
  </si>
  <si>
    <t>Субвенции на осуществление полномочий по созданию и обеспечению деятельности административных комиссий</t>
  </si>
  <si>
    <t>Субвенции на осуществление полномочий по предоставлению мер социальной поддержки детей первого-второго года жизни из малоимущих семей</t>
  </si>
  <si>
    <t>Субвенции на осуществление полномочий по предоставлению мер социальной поддержки детей из многодетных семей</t>
  </si>
  <si>
    <t>№ п/п</t>
  </si>
  <si>
    <t>Классификация</t>
  </si>
  <si>
    <t>Классификация расходов</t>
  </si>
  <si>
    <t xml:space="preserve">Глава </t>
  </si>
  <si>
    <t>Раздел    подраздел</t>
  </si>
  <si>
    <t>Целевая статья</t>
  </si>
  <si>
    <t>Вид расходов</t>
  </si>
  <si>
    <t>0104</t>
  </si>
  <si>
    <t>0113</t>
  </si>
  <si>
    <t>1004</t>
  </si>
  <si>
    <t>0702</t>
  </si>
  <si>
    <t>0709</t>
  </si>
  <si>
    <t>1003</t>
  </si>
  <si>
    <t>Оплата жилищно-коммунальных услуг отдельным категориям граждан</t>
  </si>
  <si>
    <t>ИТОГО:</t>
  </si>
  <si>
    <t>Наименование субвенций</t>
  </si>
  <si>
    <t>Наименование направлений расходования средств за счет субвенций, предоставляемых из областного бюджета</t>
  </si>
  <si>
    <t>240</t>
  </si>
  <si>
    <t>0701</t>
  </si>
  <si>
    <t>610</t>
  </si>
  <si>
    <t>120</t>
  </si>
  <si>
    <t>320</t>
  </si>
  <si>
    <t>1006</t>
  </si>
  <si>
    <t>850</t>
  </si>
  <si>
    <t>410</t>
  </si>
  <si>
    <t>Субвенции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</si>
  <si>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 xml:space="preserve">Создание и обеспечение деятельности административных комиссий </t>
  </si>
  <si>
    <t>Выплата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</si>
  <si>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Ежегодная денежная выплата лицам, награжденным нагрудным знаком «Почетный донор России»</t>
  </si>
  <si>
    <t>Определение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</si>
  <si>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99 9 00 72370</t>
  </si>
  <si>
    <t>99 9 00 72360</t>
  </si>
  <si>
    <t>99 9 00 72390</t>
  </si>
  <si>
    <t>99 9 00 72350</t>
  </si>
  <si>
    <t>99 9 00 59310</t>
  </si>
  <si>
    <t>(тыс.руб.)</t>
  </si>
  <si>
    <t>плановый период</t>
  </si>
  <si>
    <t>0203</t>
  </si>
  <si>
    <t>99 9 00 51180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</si>
  <si>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</si>
  <si>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0105</t>
  </si>
  <si>
    <t>99 9 00 51200</t>
  </si>
  <si>
    <t>Реализация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кан-дидатов в присяжные заседатели федеральных судов общей юрисдикции в Российской Федерации</t>
  </si>
  <si>
    <t>1002</t>
  </si>
  <si>
    <t xml:space="preserve">Субвенции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</si>
  <si>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</si>
  <si>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2 02 30024 04 0000 150</t>
  </si>
  <si>
    <t>2 02 35118 04 0000 150</t>
  </si>
  <si>
    <t>2 02 35120 04 0000 150</t>
  </si>
  <si>
    <t>2 02 39999 04 0000 150</t>
  </si>
  <si>
    <t>2 02 30024 00 0000 150</t>
  </si>
  <si>
    <t>2 02 35220 04 0000 150</t>
  </si>
  <si>
    <t>2 02 35250 04 0000 150</t>
  </si>
  <si>
    <t>2 02 30013 04 0000 150</t>
  </si>
  <si>
    <t>2 02 30022 04 0000 150</t>
  </si>
  <si>
    <t>2 02 35930 04 0000 150</t>
  </si>
  <si>
    <t>0703</t>
  </si>
  <si>
    <t>Государственная регистрации актов гражданского состояния</t>
  </si>
  <si>
    <t>310</t>
  </si>
  <si>
    <t>2026 год</t>
  </si>
  <si>
    <t>Субвенции на оказание государственной социальной помощи на основании социального контракта отдельным категориям граждан</t>
  </si>
  <si>
    <t>2 02 35404 04 0000 150</t>
  </si>
  <si>
    <t xml:space="preserve">Оказание государственной социальной помощи на основании социального контракта отдельным категориям граждан </t>
  </si>
  <si>
    <t>Оказание государственной социальной помощи в виде социального пособия и (или) на основании социального контракта</t>
  </si>
  <si>
    <t>Оказание социальной помощи в виде адресной социальной выплаты</t>
  </si>
  <si>
    <t>99 9 00 72290</t>
  </si>
  <si>
    <t xml:space="preserve">Обеспечение оплаты услуг по доставке через кредитные организации,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</t>
  </si>
  <si>
    <t xml:space="preserve"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</t>
  </si>
  <si>
    <t>2027 год</t>
  </si>
  <si>
    <t>Субвенции на осуществление полномочий по предоставлению мер социальной поддержки тружеников тыла</t>
  </si>
  <si>
    <t>Субвенции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</si>
  <si>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Субвенции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</si>
  <si>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>Первичный воинский учет  органами метного самоуправления поселений, муниципальных и городских округов</t>
  </si>
  <si>
    <t>02 4 01 72460</t>
  </si>
  <si>
    <t>02 4 02 72460</t>
  </si>
  <si>
    <t>02 4 04 72040</t>
  </si>
  <si>
    <t>04 4 03 72180</t>
  </si>
  <si>
    <t>04 4 03 72220</t>
  </si>
  <si>
    <t>04 4 03 72420</t>
  </si>
  <si>
    <t>04 4 04 72260</t>
  </si>
  <si>
    <t>04 4 01 52200</t>
  </si>
  <si>
    <t>04 4 01 52500</t>
  </si>
  <si>
    <t>04 4 01 72100</t>
  </si>
  <si>
    <t>04 4 01 72120</t>
  </si>
  <si>
    <t>Предоставление мер социальной поддержки тружеников тыла</t>
  </si>
  <si>
    <t>04 4 01 72490</t>
  </si>
  <si>
    <t>04 4 01 72500</t>
  </si>
  <si>
    <t>Предоставление мер социальной поддержки реабилитированных лиц, лиц, признанных пострадавшими от политических репрессий, и членов их семей</t>
  </si>
  <si>
    <t>Предоставление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</si>
  <si>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04 4 01 72510</t>
  </si>
  <si>
    <t>04 4 01 72520</t>
  </si>
  <si>
    <t>04 2 Я2 54040</t>
  </si>
  <si>
    <t>04 4 01 75110</t>
  </si>
  <si>
    <t>04 4 01 75120</t>
  </si>
  <si>
    <t>04 4 03 72150</t>
  </si>
  <si>
    <t>04 4 03 72160</t>
  </si>
  <si>
    <t>04 4 03 72170</t>
  </si>
  <si>
    <t>04 4 03 72210</t>
  </si>
  <si>
    <t>04 4 03 72240</t>
  </si>
  <si>
    <t>04 4 03 72540</t>
  </si>
  <si>
    <t>04 4 02 72110</t>
  </si>
  <si>
    <t>20 4 01 72110</t>
  </si>
  <si>
    <t>2 02 35082 04 0000 150</t>
  </si>
  <si>
    <t>Предоставление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</t>
  </si>
  <si>
    <t>Субвенции на реализацию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</si>
  <si>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Субвенции на осуществление полномочий по созданию и обеспечению деятельности комиссий по делам  несовершеннолетних и защите их прав</t>
  </si>
  <si>
    <t xml:space="preserve">Субвенции на осуществление государственных полномочий по первичному воинскому учету органами местного самоуправления поселений, муниципальных и городских округов </t>
  </si>
  <si>
    <t>Субвенции на осуществление полномочий по определению в соответствии с частью 1 статьи 112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</si>
  <si>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</si>
  <si>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на 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</si>
  <si>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 xml:space="preserve">Субвенции на осуществление полномочий по осуществлению ежегодной денежной выплаты лицам, награжденным нагрудным знаком «Почетный донор России»
</t>
  </si>
  <si>
    <t xml:space="preserve">Субвенции на оплату жилищно-коммунальных услуг отдельным категориям граждан
</t>
  </si>
  <si>
    <t xml:space="preserve">Субвенции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
</t>
  </si>
  <si>
    <t xml:space="preserve">Субвенции на осуществление полномочий по предоставлению материальной и иной помощи для погребения
</t>
  </si>
  <si>
    <t>Субвенции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</si>
  <si>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 xml:space="preserve">Субвенции на осуществление полномочий по выплате пособия на ребенка
</t>
  </si>
  <si>
    <t>Субвенции на 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капиталаа</t>
  </si>
  <si>
    <t>Субвенции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</si>
  <si>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 xml:space="preserve">Субвенции на осуществление полномочий по государственной регистрации актов гражданского состояния
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</si>
  <si>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</si>
  <si>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Субвенции на 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</si>
  <si>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Субвенции на осуществление полномочий по оказанию государственной социальной помощи в виде адресной социальной выплаты</t>
  </si>
  <si>
    <t>Субвенции на 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</si>
  <si>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04 2 Я2 А4040</t>
  </si>
  <si>
    <t>04 2 Я2 А3130</t>
  </si>
  <si>
    <t>04 2 Я2 53130</t>
  </si>
  <si>
    <t>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области"</t>
  </si>
  <si>
    <t>04 4 01 75090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</si>
  <si>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</si>
  <si>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06 4 01 Д0820</t>
  </si>
  <si>
    <t>Распределение субвенций, предоставляемых из областного бюджета городу Донецку на 2026 год и на плановый период 2027 и 2028 годов</t>
  </si>
  <si>
    <t>2028 год</t>
  </si>
  <si>
    <t>Приложение 7 к проекту  решения Донецкой  городской Думы "О бюджете города Донецка на 2026 год и на плановый период 2027 и 2028 годов"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</si>
  <si>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</si>
  <si>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 xml:space="preserve">Субвенции на 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</si>
  <si>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 xml:space="preserve">Субвенции на 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 Областного закона от 22.10.2004 № 165-ЗС «О социальной поддержке детства в Ростовской области»
</t>
  </si>
  <si>
    <t>Субвенции на 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</si>
  <si>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</si>
  <si>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</si>
  <si>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>Субвенции на 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</si>
  <si>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13.2Областного закона от 22.10.2004 № 165-ЗС "О социальной поддержке детства в Ростовской области"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</si>
  <si>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 22.10.2004 № 165-ЗС «О социальной поддержке детства в Ростовской области»</t>
  </si>
  <si>
    <t>02 4 04 72550</t>
  </si>
  <si>
    <t xml:space="preserve"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
</t>
  </si>
  <si>
    <t>Субвенции на 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103Областного закона от 22 октября 2004 года № 165-ЗС «О социальной поддержке детства в Ростовской области»</t>
  </si>
  <si>
    <t xml:space="preserve">Субвенции на 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«О социальном обслуживании граждан в Ростовской области»
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</si>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</sst>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8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0.1499984740745262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65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165" fontId="17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2" fontId="6" fillId="2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topLeftCell="A13" workbookViewId="0">
      <selection activeCell="J19" sqref="J19"/>
    </sheetView>
  </sheetViews>
  <sheetFormatPr defaultRowHeight="12.75"/>
  <cols>
    <col min="1" max="1" width="4.7109375" style="4" customWidth="1"/>
    <col min="2" max="2" width="58" style="92" customWidth="1"/>
    <col min="3" max="3" width="21.140625" style="6" bestFit="1" customWidth="1"/>
    <col min="4" max="4" width="9.7109375" style="15" customWidth="1"/>
    <col min="5" max="5" width="8.85546875" style="16" customWidth="1"/>
    <col min="6" max="6" width="11.28515625" style="16" bestFit="1" customWidth="1"/>
    <col min="7" max="7" width="58.140625" style="88" customWidth="1"/>
    <col min="8" max="8" width="7.5703125" style="1" customWidth="1"/>
    <col min="9" max="9" width="9.7109375" style="1" customWidth="1"/>
    <col min="10" max="10" width="15.85546875" style="6" customWidth="1"/>
    <col min="11" max="11" width="9.85546875" style="1" customWidth="1"/>
    <col min="12" max="12" width="10.7109375" style="15" customWidth="1"/>
    <col min="13" max="13" width="9.5703125" style="5" customWidth="1"/>
    <col min="14" max="14" width="11.28515625" style="5" customWidth="1"/>
    <col min="15" max="16384" width="9.140625" style="1"/>
  </cols>
  <sheetData>
    <row r="1" spans="1:15" ht="36.75" customHeight="1">
      <c r="C1" s="5"/>
      <c r="I1" s="11"/>
      <c r="J1" s="133" t="s">
        <v>144</v>
      </c>
      <c r="K1" s="133"/>
      <c r="L1" s="133"/>
      <c r="M1" s="133"/>
      <c r="N1" s="133"/>
      <c r="O1" s="11"/>
    </row>
    <row r="2" spans="1:15" ht="27" customHeight="1">
      <c r="A2" s="138" t="s">
        <v>142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N3" s="5" t="s">
        <v>47</v>
      </c>
    </row>
    <row r="4" spans="1:15" s="3" customFormat="1" ht="12.75" customHeight="1">
      <c r="A4" s="135" t="s">
        <v>12</v>
      </c>
      <c r="B4" s="139" t="s">
        <v>27</v>
      </c>
      <c r="C4" s="135" t="s">
        <v>13</v>
      </c>
      <c r="D4" s="136" t="s">
        <v>71</v>
      </c>
      <c r="E4" s="137" t="s">
        <v>48</v>
      </c>
      <c r="F4" s="137"/>
      <c r="G4" s="139" t="s">
        <v>28</v>
      </c>
      <c r="H4" s="135" t="s">
        <v>14</v>
      </c>
      <c r="I4" s="135"/>
      <c r="J4" s="135"/>
      <c r="K4" s="135"/>
      <c r="L4" s="136" t="s">
        <v>71</v>
      </c>
      <c r="M4" s="137" t="s">
        <v>48</v>
      </c>
      <c r="N4" s="137"/>
    </row>
    <row r="5" spans="1:15" s="3" customFormat="1" ht="30" customHeight="1">
      <c r="A5" s="135"/>
      <c r="B5" s="139"/>
      <c r="C5" s="135"/>
      <c r="D5" s="136"/>
      <c r="E5" s="75" t="s">
        <v>80</v>
      </c>
      <c r="F5" s="75" t="s">
        <v>143</v>
      </c>
      <c r="G5" s="139"/>
      <c r="H5" s="25" t="s">
        <v>15</v>
      </c>
      <c r="I5" s="25" t="s">
        <v>16</v>
      </c>
      <c r="J5" s="25" t="s">
        <v>17</v>
      </c>
      <c r="K5" s="25" t="s">
        <v>18</v>
      </c>
      <c r="L5" s="136"/>
      <c r="M5" s="75" t="s">
        <v>80</v>
      </c>
      <c r="N5" s="75" t="s">
        <v>143</v>
      </c>
    </row>
    <row r="6" spans="1:15" s="12" customFormat="1" ht="14.25">
      <c r="A6" s="117">
        <v>1</v>
      </c>
      <c r="B6" s="119" t="s">
        <v>9</v>
      </c>
      <c r="C6" s="125" t="s">
        <v>58</v>
      </c>
      <c r="D6" s="114">
        <f>L6+L7</f>
        <v>909.3</v>
      </c>
      <c r="E6" s="114">
        <f t="shared" ref="E6:F6" si="0">M6+M7</f>
        <v>909.3</v>
      </c>
      <c r="F6" s="114">
        <f t="shared" si="0"/>
        <v>909.3</v>
      </c>
      <c r="G6" s="115" t="s">
        <v>38</v>
      </c>
      <c r="H6" s="116">
        <v>902</v>
      </c>
      <c r="I6" s="126" t="s">
        <v>19</v>
      </c>
      <c r="J6" s="126" t="s">
        <v>43</v>
      </c>
      <c r="K6" s="27" t="s">
        <v>32</v>
      </c>
      <c r="L6" s="28">
        <v>883.3</v>
      </c>
      <c r="M6" s="28">
        <v>883.3</v>
      </c>
      <c r="N6" s="28">
        <v>883.3</v>
      </c>
    </row>
    <row r="7" spans="1:15" s="12" customFormat="1" ht="14.25">
      <c r="A7" s="117"/>
      <c r="B7" s="119"/>
      <c r="C7" s="125"/>
      <c r="D7" s="114"/>
      <c r="E7" s="114"/>
      <c r="F7" s="114"/>
      <c r="G7" s="115"/>
      <c r="H7" s="116"/>
      <c r="I7" s="126"/>
      <c r="J7" s="126"/>
      <c r="K7" s="27" t="s">
        <v>29</v>
      </c>
      <c r="L7" s="28">
        <v>26</v>
      </c>
      <c r="M7" s="28">
        <v>26</v>
      </c>
      <c r="N7" s="28">
        <v>26</v>
      </c>
    </row>
    <row r="8" spans="1:15" s="12" customFormat="1" ht="21.75" customHeight="1">
      <c r="A8" s="117">
        <v>2</v>
      </c>
      <c r="B8" s="119" t="s">
        <v>117</v>
      </c>
      <c r="C8" s="125" t="s">
        <v>58</v>
      </c>
      <c r="D8" s="114">
        <f>L8+L9</f>
        <v>1806.5</v>
      </c>
      <c r="E8" s="114">
        <f t="shared" ref="E8:F8" si="1">M8+M9</f>
        <v>1806.5</v>
      </c>
      <c r="F8" s="114">
        <f t="shared" si="1"/>
        <v>1806.5</v>
      </c>
      <c r="G8" s="115" t="s">
        <v>7</v>
      </c>
      <c r="H8" s="116">
        <v>902</v>
      </c>
      <c r="I8" s="126" t="s">
        <v>19</v>
      </c>
      <c r="J8" s="126" t="s">
        <v>42</v>
      </c>
      <c r="K8" s="27" t="s">
        <v>32</v>
      </c>
      <c r="L8" s="28">
        <v>1766.5</v>
      </c>
      <c r="M8" s="28">
        <v>1766.5</v>
      </c>
      <c r="N8" s="28">
        <v>1766.5</v>
      </c>
    </row>
    <row r="9" spans="1:15" s="12" customFormat="1" ht="14.25">
      <c r="A9" s="117"/>
      <c r="B9" s="119"/>
      <c r="C9" s="125"/>
      <c r="D9" s="114"/>
      <c r="E9" s="114"/>
      <c r="F9" s="114"/>
      <c r="G9" s="115"/>
      <c r="H9" s="116"/>
      <c r="I9" s="126"/>
      <c r="J9" s="126"/>
      <c r="K9" s="27" t="s">
        <v>29</v>
      </c>
      <c r="L9" s="28">
        <v>40</v>
      </c>
      <c r="M9" s="28">
        <v>40</v>
      </c>
      <c r="N9" s="28">
        <v>40</v>
      </c>
    </row>
    <row r="10" spans="1:15" s="12" customFormat="1" ht="75.75" customHeight="1">
      <c r="A10" s="29">
        <v>3</v>
      </c>
      <c r="B10" s="89" t="s">
        <v>119</v>
      </c>
      <c r="C10" s="30" t="s">
        <v>58</v>
      </c>
      <c r="D10" s="55">
        <f>L10</f>
        <v>0.4</v>
      </c>
      <c r="E10" s="76">
        <f t="shared" ref="E10:F11" si="2">M10</f>
        <v>0.4</v>
      </c>
      <c r="F10" s="76">
        <f t="shared" si="2"/>
        <v>0.4</v>
      </c>
      <c r="G10" s="86" t="s">
        <v>41</v>
      </c>
      <c r="H10" s="30">
        <v>902</v>
      </c>
      <c r="I10" s="27" t="s">
        <v>19</v>
      </c>
      <c r="J10" s="27" t="s">
        <v>44</v>
      </c>
      <c r="K10" s="27" t="s">
        <v>29</v>
      </c>
      <c r="L10" s="28">
        <v>0.4</v>
      </c>
      <c r="M10" s="28">
        <v>0.4</v>
      </c>
      <c r="N10" s="28">
        <v>0.4</v>
      </c>
    </row>
    <row r="11" spans="1:15" s="12" customFormat="1" ht="88.5" customHeight="1">
      <c r="A11" s="29">
        <v>4</v>
      </c>
      <c r="B11" s="89" t="s">
        <v>116</v>
      </c>
      <c r="C11" s="30" t="s">
        <v>60</v>
      </c>
      <c r="D11" s="55">
        <f>L11</f>
        <v>182.8</v>
      </c>
      <c r="E11" s="76">
        <f t="shared" si="2"/>
        <v>14.5</v>
      </c>
      <c r="F11" s="76">
        <f t="shared" si="2"/>
        <v>0</v>
      </c>
      <c r="G11" s="86" t="s">
        <v>54</v>
      </c>
      <c r="H11" s="30">
        <v>902</v>
      </c>
      <c r="I11" s="27" t="s">
        <v>52</v>
      </c>
      <c r="J11" s="27" t="s">
        <v>53</v>
      </c>
      <c r="K11" s="27" t="s">
        <v>29</v>
      </c>
      <c r="L11" s="49">
        <v>182.8</v>
      </c>
      <c r="M11" s="49">
        <v>14.5</v>
      </c>
      <c r="N11" s="49">
        <v>0</v>
      </c>
    </row>
    <row r="12" spans="1:15" s="12" customFormat="1" ht="33" customHeight="1">
      <c r="A12" s="117">
        <v>5</v>
      </c>
      <c r="B12" s="119" t="s">
        <v>131</v>
      </c>
      <c r="C12" s="125" t="s">
        <v>58</v>
      </c>
      <c r="D12" s="114">
        <f>L12+L13</f>
        <v>356.1</v>
      </c>
      <c r="E12" s="114">
        <f t="shared" ref="E12:F12" si="3">M12+M13</f>
        <v>356.1</v>
      </c>
      <c r="F12" s="114">
        <f t="shared" si="3"/>
        <v>356.1</v>
      </c>
      <c r="G12" s="115" t="s">
        <v>57</v>
      </c>
      <c r="H12" s="116">
        <v>902</v>
      </c>
      <c r="I12" s="126" t="s">
        <v>20</v>
      </c>
      <c r="J12" s="126" t="s">
        <v>45</v>
      </c>
      <c r="K12" s="27" t="s">
        <v>32</v>
      </c>
      <c r="L12" s="28">
        <v>329</v>
      </c>
      <c r="M12" s="28">
        <v>329</v>
      </c>
      <c r="N12" s="28">
        <v>329</v>
      </c>
    </row>
    <row r="13" spans="1:15" s="12" customFormat="1" ht="33" customHeight="1">
      <c r="A13" s="117"/>
      <c r="B13" s="119"/>
      <c r="C13" s="125"/>
      <c r="D13" s="114"/>
      <c r="E13" s="114"/>
      <c r="F13" s="114"/>
      <c r="G13" s="115"/>
      <c r="H13" s="116"/>
      <c r="I13" s="126"/>
      <c r="J13" s="126"/>
      <c r="K13" s="27" t="s">
        <v>29</v>
      </c>
      <c r="L13" s="28">
        <v>27.1</v>
      </c>
      <c r="M13" s="28">
        <v>27.1</v>
      </c>
      <c r="N13" s="28">
        <v>27.1</v>
      </c>
    </row>
    <row r="14" spans="1:15" s="12" customFormat="1" ht="19.5" customHeight="1">
      <c r="A14" s="117">
        <v>6</v>
      </c>
      <c r="B14" s="119" t="s">
        <v>118</v>
      </c>
      <c r="C14" s="125" t="s">
        <v>59</v>
      </c>
      <c r="D14" s="114">
        <f>L14+L15</f>
        <v>3616.9</v>
      </c>
      <c r="E14" s="114">
        <f t="shared" ref="E14:F14" si="4">M14+M15</f>
        <v>3766.4</v>
      </c>
      <c r="F14" s="114">
        <f t="shared" si="4"/>
        <v>3896.1</v>
      </c>
      <c r="G14" s="115" t="s">
        <v>84</v>
      </c>
      <c r="H14" s="116">
        <v>902</v>
      </c>
      <c r="I14" s="126" t="s">
        <v>49</v>
      </c>
      <c r="J14" s="126" t="s">
        <v>50</v>
      </c>
      <c r="K14" s="27" t="s">
        <v>32</v>
      </c>
      <c r="L14" s="60">
        <v>3516.9</v>
      </c>
      <c r="M14" s="60">
        <v>3666.4</v>
      </c>
      <c r="N14" s="28">
        <v>3796.1</v>
      </c>
    </row>
    <row r="15" spans="1:15" s="12" customFormat="1" ht="19.5" customHeight="1">
      <c r="A15" s="117"/>
      <c r="B15" s="119"/>
      <c r="C15" s="125"/>
      <c r="D15" s="114"/>
      <c r="E15" s="114"/>
      <c r="F15" s="114"/>
      <c r="G15" s="115"/>
      <c r="H15" s="116"/>
      <c r="I15" s="126"/>
      <c r="J15" s="126"/>
      <c r="K15" s="27" t="s">
        <v>29</v>
      </c>
      <c r="L15" s="28">
        <v>100</v>
      </c>
      <c r="M15" s="28">
        <v>100</v>
      </c>
      <c r="N15" s="28">
        <v>100</v>
      </c>
    </row>
    <row r="16" spans="1:15" s="12" customFormat="1" ht="98.25" customHeight="1">
      <c r="A16" s="29">
        <v>7</v>
      </c>
      <c r="B16" s="89" t="s">
        <v>145</v>
      </c>
      <c r="C16" s="47" t="s">
        <v>114</v>
      </c>
      <c r="D16" s="55">
        <f>L16</f>
        <v>3606.7</v>
      </c>
      <c r="E16" s="76">
        <f t="shared" ref="E16:F16" si="5">M16</f>
        <v>18033.400000000001</v>
      </c>
      <c r="F16" s="76">
        <f t="shared" si="5"/>
        <v>14426.7</v>
      </c>
      <c r="G16" s="89" t="s">
        <v>155</v>
      </c>
      <c r="H16" s="30">
        <v>902</v>
      </c>
      <c r="I16" s="27" t="s">
        <v>21</v>
      </c>
      <c r="J16" s="69" t="s">
        <v>141</v>
      </c>
      <c r="K16" s="27" t="s">
        <v>36</v>
      </c>
      <c r="L16" s="60">
        <v>3606.7</v>
      </c>
      <c r="M16" s="60">
        <v>18033.400000000001</v>
      </c>
      <c r="N16" s="60">
        <v>14426.7</v>
      </c>
    </row>
    <row r="17" spans="1:14" s="12" customFormat="1" ht="54" customHeight="1">
      <c r="A17" s="117">
        <v>8</v>
      </c>
      <c r="B17" s="132" t="s">
        <v>120</v>
      </c>
      <c r="C17" s="125" t="s">
        <v>61</v>
      </c>
      <c r="D17" s="114">
        <f>L17+L18+L19</f>
        <v>510170.39999999997</v>
      </c>
      <c r="E17" s="114">
        <f t="shared" ref="E17:F17" si="6">M17+M18+M19</f>
        <v>511161.39999999997</v>
      </c>
      <c r="F17" s="114">
        <f t="shared" si="6"/>
        <v>512193.9</v>
      </c>
      <c r="G17" s="115" t="s">
        <v>149</v>
      </c>
      <c r="H17" s="116">
        <v>907</v>
      </c>
      <c r="I17" s="27" t="s">
        <v>30</v>
      </c>
      <c r="J17" s="46" t="s">
        <v>85</v>
      </c>
      <c r="K17" s="126" t="s">
        <v>31</v>
      </c>
      <c r="L17" s="28">
        <v>217332.6</v>
      </c>
      <c r="M17" s="28">
        <v>217754.8</v>
      </c>
      <c r="N17" s="28">
        <v>218194.6</v>
      </c>
    </row>
    <row r="18" spans="1:14" s="12" customFormat="1" ht="54" customHeight="1">
      <c r="A18" s="117"/>
      <c r="B18" s="132"/>
      <c r="C18" s="125"/>
      <c r="D18" s="114"/>
      <c r="E18" s="114"/>
      <c r="F18" s="114"/>
      <c r="G18" s="115"/>
      <c r="H18" s="116"/>
      <c r="I18" s="27" t="s">
        <v>22</v>
      </c>
      <c r="J18" s="46" t="s">
        <v>86</v>
      </c>
      <c r="K18" s="126"/>
      <c r="L18" s="28">
        <v>286205.59999999998</v>
      </c>
      <c r="M18" s="45">
        <v>286761.5</v>
      </c>
      <c r="N18" s="45">
        <v>287340.79999999999</v>
      </c>
    </row>
    <row r="19" spans="1:14" s="12" customFormat="1" ht="62.25" customHeight="1">
      <c r="A19" s="117"/>
      <c r="B19" s="132"/>
      <c r="C19" s="125"/>
      <c r="D19" s="114"/>
      <c r="E19" s="114"/>
      <c r="F19" s="114"/>
      <c r="G19" s="115"/>
      <c r="H19" s="116"/>
      <c r="I19" s="27" t="s">
        <v>68</v>
      </c>
      <c r="J19" s="87" t="s">
        <v>86</v>
      </c>
      <c r="K19" s="126"/>
      <c r="L19" s="28">
        <v>6632.2</v>
      </c>
      <c r="M19" s="28">
        <v>6645.1</v>
      </c>
      <c r="N19" s="28">
        <v>6658.5</v>
      </c>
    </row>
    <row r="20" spans="1:14" s="12" customFormat="1" ht="73.5" customHeight="1">
      <c r="A20" s="79">
        <v>9</v>
      </c>
      <c r="B20" s="93" t="s">
        <v>148</v>
      </c>
      <c r="C20" s="81" t="s">
        <v>58</v>
      </c>
      <c r="D20" s="80">
        <f>L20</f>
        <v>2650.4</v>
      </c>
      <c r="E20" s="80">
        <f>M20</f>
        <v>2650.4</v>
      </c>
      <c r="F20" s="80">
        <f>N20</f>
        <v>2650.4</v>
      </c>
      <c r="G20" s="90" t="s">
        <v>150</v>
      </c>
      <c r="H20" s="81">
        <v>907</v>
      </c>
      <c r="I20" s="83" t="s">
        <v>23</v>
      </c>
      <c r="J20" s="83" t="s">
        <v>87</v>
      </c>
      <c r="K20" s="27" t="s">
        <v>32</v>
      </c>
      <c r="L20" s="28">
        <v>2650.4</v>
      </c>
      <c r="M20" s="45">
        <v>2650.4</v>
      </c>
      <c r="N20" s="45">
        <v>2650.4</v>
      </c>
    </row>
    <row r="21" spans="1:14" s="12" customFormat="1" ht="19.5" customHeight="1">
      <c r="A21" s="117">
        <v>10</v>
      </c>
      <c r="B21" s="119" t="s">
        <v>121</v>
      </c>
      <c r="C21" s="116" t="s">
        <v>58</v>
      </c>
      <c r="D21" s="114">
        <f>L21+L22</f>
        <v>8338.4</v>
      </c>
      <c r="E21" s="114">
        <f t="shared" ref="E21:F21" si="7">M21+M22</f>
        <v>8338.4</v>
      </c>
      <c r="F21" s="114">
        <f t="shared" si="7"/>
        <v>8338.4</v>
      </c>
      <c r="G21" s="115" t="s">
        <v>39</v>
      </c>
      <c r="H21" s="116">
        <v>907</v>
      </c>
      <c r="I21" s="126" t="s">
        <v>21</v>
      </c>
      <c r="J21" s="126" t="s">
        <v>88</v>
      </c>
      <c r="K21" s="27" t="s">
        <v>29</v>
      </c>
      <c r="L21" s="28">
        <v>166.8</v>
      </c>
      <c r="M21" s="28">
        <v>166.8</v>
      </c>
      <c r="N21" s="28">
        <v>166.8</v>
      </c>
    </row>
    <row r="22" spans="1:14" s="12" customFormat="1" ht="42" customHeight="1">
      <c r="A22" s="117"/>
      <c r="B22" s="119"/>
      <c r="C22" s="116"/>
      <c r="D22" s="114"/>
      <c r="E22" s="114"/>
      <c r="F22" s="114"/>
      <c r="G22" s="115"/>
      <c r="H22" s="116"/>
      <c r="I22" s="126"/>
      <c r="J22" s="126"/>
      <c r="K22" s="27" t="s">
        <v>33</v>
      </c>
      <c r="L22" s="28">
        <v>8171.6</v>
      </c>
      <c r="M22" s="28">
        <v>8171.6</v>
      </c>
      <c r="N22" s="28">
        <v>8171.6</v>
      </c>
    </row>
    <row r="23" spans="1:14" s="12" customFormat="1" ht="54.75" customHeight="1">
      <c r="A23" s="29">
        <v>11</v>
      </c>
      <c r="B23" s="89" t="s">
        <v>151</v>
      </c>
      <c r="C23" s="31" t="s">
        <v>62</v>
      </c>
      <c r="D23" s="55">
        <f>L23</f>
        <v>30</v>
      </c>
      <c r="E23" s="76">
        <f t="shared" ref="E23:F24" si="8">M23</f>
        <v>60</v>
      </c>
      <c r="F23" s="76">
        <f t="shared" si="8"/>
        <v>30</v>
      </c>
      <c r="G23" s="86" t="s">
        <v>1</v>
      </c>
      <c r="H23" s="30">
        <v>907</v>
      </c>
      <c r="I23" s="27" t="s">
        <v>21</v>
      </c>
      <c r="J23" s="27" t="s">
        <v>89</v>
      </c>
      <c r="K23" s="27" t="s">
        <v>33</v>
      </c>
      <c r="L23" s="28">
        <v>30</v>
      </c>
      <c r="M23" s="28">
        <v>60</v>
      </c>
      <c r="N23" s="28">
        <v>30</v>
      </c>
    </row>
    <row r="24" spans="1:14" s="12" customFormat="1" ht="94.5" customHeight="1">
      <c r="A24" s="29">
        <v>12</v>
      </c>
      <c r="B24" s="94" t="s">
        <v>147</v>
      </c>
      <c r="C24" s="30" t="s">
        <v>58</v>
      </c>
      <c r="D24" s="55">
        <f>L24</f>
        <v>10393.1</v>
      </c>
      <c r="E24" s="78">
        <f t="shared" si="8"/>
        <v>10791.5</v>
      </c>
      <c r="F24" s="78">
        <f t="shared" si="8"/>
        <v>11205.5</v>
      </c>
      <c r="G24" s="86" t="s">
        <v>152</v>
      </c>
      <c r="H24" s="30">
        <v>907</v>
      </c>
      <c r="I24" s="27" t="s">
        <v>21</v>
      </c>
      <c r="J24" s="27" t="s">
        <v>90</v>
      </c>
      <c r="K24" s="27" t="s">
        <v>33</v>
      </c>
      <c r="L24" s="60">
        <v>10393.1</v>
      </c>
      <c r="M24" s="60">
        <v>10791.5</v>
      </c>
      <c r="N24" s="60">
        <v>11205.5</v>
      </c>
    </row>
    <row r="25" spans="1:14" s="12" customFormat="1" ht="36.75" customHeight="1">
      <c r="A25" s="117">
        <v>13</v>
      </c>
      <c r="B25" s="140" t="s">
        <v>146</v>
      </c>
      <c r="C25" s="125" t="s">
        <v>58</v>
      </c>
      <c r="D25" s="114">
        <f>L25+L26</f>
        <v>905.4</v>
      </c>
      <c r="E25" s="114">
        <f t="shared" ref="E25:F25" si="9">M25+M26</f>
        <v>1144.7</v>
      </c>
      <c r="F25" s="114">
        <f t="shared" si="9"/>
        <v>0</v>
      </c>
      <c r="G25" s="115" t="s">
        <v>153</v>
      </c>
      <c r="H25" s="116">
        <v>913</v>
      </c>
      <c r="I25" s="126" t="s">
        <v>23</v>
      </c>
      <c r="J25" s="126" t="s">
        <v>154</v>
      </c>
      <c r="K25" s="71" t="s">
        <v>29</v>
      </c>
      <c r="L25" s="70">
        <v>9</v>
      </c>
      <c r="M25" s="70">
        <v>11.5</v>
      </c>
      <c r="N25" s="70">
        <v>0</v>
      </c>
    </row>
    <row r="26" spans="1:14" s="12" customFormat="1" ht="19.5" customHeight="1">
      <c r="A26" s="117"/>
      <c r="B26" s="140"/>
      <c r="C26" s="125"/>
      <c r="D26" s="114"/>
      <c r="E26" s="114"/>
      <c r="F26" s="114"/>
      <c r="G26" s="115"/>
      <c r="H26" s="116"/>
      <c r="I26" s="126"/>
      <c r="J26" s="126"/>
      <c r="K26" s="73" t="s">
        <v>33</v>
      </c>
      <c r="L26" s="74">
        <v>896.4</v>
      </c>
      <c r="M26" s="74">
        <v>1133.2</v>
      </c>
      <c r="N26" s="74">
        <v>0</v>
      </c>
    </row>
    <row r="27" spans="1:14" s="12" customFormat="1" ht="72" customHeight="1">
      <c r="A27" s="29">
        <v>14</v>
      </c>
      <c r="B27" s="95" t="s">
        <v>157</v>
      </c>
      <c r="C27" s="51" t="s">
        <v>58</v>
      </c>
      <c r="D27" s="55">
        <f>L27</f>
        <v>89480.9</v>
      </c>
      <c r="E27" s="78">
        <f t="shared" ref="E27:F27" si="10">M27</f>
        <v>89605.2</v>
      </c>
      <c r="F27" s="78">
        <f t="shared" si="10"/>
        <v>89734.2</v>
      </c>
      <c r="G27" s="86" t="s">
        <v>158</v>
      </c>
      <c r="H27" s="30">
        <v>913</v>
      </c>
      <c r="I27" s="27" t="s">
        <v>55</v>
      </c>
      <c r="J27" s="27" t="s">
        <v>91</v>
      </c>
      <c r="K27" s="27" t="s">
        <v>31</v>
      </c>
      <c r="L27" s="55">
        <v>89480.9</v>
      </c>
      <c r="M27" s="55">
        <v>89605.2</v>
      </c>
      <c r="N27" s="55">
        <v>89734.2</v>
      </c>
    </row>
    <row r="28" spans="1:14" s="12" customFormat="1" ht="20.25" customHeight="1">
      <c r="A28" s="117">
        <v>15</v>
      </c>
      <c r="B28" s="119" t="s">
        <v>122</v>
      </c>
      <c r="C28" s="116" t="s">
        <v>63</v>
      </c>
      <c r="D28" s="114">
        <f>L28+L29</f>
        <v>2595.1999999999998</v>
      </c>
      <c r="E28" s="114">
        <f t="shared" ref="E28:F28" si="11">M28+M29</f>
        <v>2698.5</v>
      </c>
      <c r="F28" s="114">
        <f t="shared" si="11"/>
        <v>2805.7</v>
      </c>
      <c r="G28" s="115" t="s">
        <v>40</v>
      </c>
      <c r="H28" s="116">
        <v>913</v>
      </c>
      <c r="I28" s="126" t="s">
        <v>24</v>
      </c>
      <c r="J28" s="126" t="s">
        <v>92</v>
      </c>
      <c r="K28" s="27" t="s">
        <v>29</v>
      </c>
      <c r="L28" s="28">
        <v>26</v>
      </c>
      <c r="M28" s="55">
        <v>27</v>
      </c>
      <c r="N28" s="55">
        <v>28.1</v>
      </c>
    </row>
    <row r="29" spans="1:14" s="12" customFormat="1" ht="20.25" customHeight="1">
      <c r="A29" s="117"/>
      <c r="B29" s="119"/>
      <c r="C29" s="116"/>
      <c r="D29" s="114"/>
      <c r="E29" s="114"/>
      <c r="F29" s="114"/>
      <c r="G29" s="115"/>
      <c r="H29" s="116"/>
      <c r="I29" s="126"/>
      <c r="J29" s="126"/>
      <c r="K29" s="27" t="s">
        <v>33</v>
      </c>
      <c r="L29" s="28">
        <v>2569.1999999999998</v>
      </c>
      <c r="M29" s="28">
        <v>2671.5</v>
      </c>
      <c r="N29" s="28">
        <v>2777.6</v>
      </c>
    </row>
    <row r="30" spans="1:14" s="12" customFormat="1" ht="13.5" customHeight="1">
      <c r="A30" s="117">
        <v>16</v>
      </c>
      <c r="B30" s="119" t="s">
        <v>123</v>
      </c>
      <c r="C30" s="125" t="s">
        <v>64</v>
      </c>
      <c r="D30" s="114">
        <f>L30+L31</f>
        <v>52068.6</v>
      </c>
      <c r="E30" s="114">
        <f t="shared" ref="E30:F30" si="12">M30+M31</f>
        <v>52067.4</v>
      </c>
      <c r="F30" s="114">
        <f t="shared" si="12"/>
        <v>52065.5</v>
      </c>
      <c r="G30" s="115" t="s">
        <v>25</v>
      </c>
      <c r="H30" s="116">
        <v>913</v>
      </c>
      <c r="I30" s="126" t="s">
        <v>24</v>
      </c>
      <c r="J30" s="126" t="s">
        <v>93</v>
      </c>
      <c r="K30" s="27" t="s">
        <v>29</v>
      </c>
      <c r="L30" s="28">
        <v>500.6</v>
      </c>
      <c r="M30" s="55">
        <v>494.6</v>
      </c>
      <c r="N30" s="55">
        <v>494.6</v>
      </c>
    </row>
    <row r="31" spans="1:14" s="12" customFormat="1" ht="14.25" customHeight="1">
      <c r="A31" s="117"/>
      <c r="B31" s="119"/>
      <c r="C31" s="125"/>
      <c r="D31" s="114"/>
      <c r="E31" s="114"/>
      <c r="F31" s="114"/>
      <c r="G31" s="115"/>
      <c r="H31" s="116"/>
      <c r="I31" s="126"/>
      <c r="J31" s="126"/>
      <c r="K31" s="27" t="s">
        <v>33</v>
      </c>
      <c r="L31" s="28">
        <v>51568</v>
      </c>
      <c r="M31" s="45">
        <v>51572.800000000003</v>
      </c>
      <c r="N31" s="45">
        <v>51570.9</v>
      </c>
    </row>
    <row r="32" spans="1:14" s="12" customFormat="1" ht="26.25" customHeight="1">
      <c r="A32" s="117">
        <v>17</v>
      </c>
      <c r="B32" s="119" t="s">
        <v>37</v>
      </c>
      <c r="C32" s="116" t="s">
        <v>66</v>
      </c>
      <c r="D32" s="114">
        <f>L32+L33</f>
        <v>71362.899999999994</v>
      </c>
      <c r="E32" s="114">
        <f t="shared" ref="E32:F32" si="13">M32+M33</f>
        <v>74074.7</v>
      </c>
      <c r="F32" s="114">
        <f t="shared" si="13"/>
        <v>76889.5</v>
      </c>
      <c r="G32" s="115" t="s">
        <v>4</v>
      </c>
      <c r="H32" s="116">
        <v>913</v>
      </c>
      <c r="I32" s="126" t="s">
        <v>24</v>
      </c>
      <c r="J32" s="126" t="s">
        <v>94</v>
      </c>
      <c r="K32" s="27" t="s">
        <v>29</v>
      </c>
      <c r="L32" s="32">
        <v>677.9</v>
      </c>
      <c r="M32" s="32">
        <v>703.7</v>
      </c>
      <c r="N32" s="32">
        <v>730.4</v>
      </c>
    </row>
    <row r="33" spans="1:14" s="13" customFormat="1" ht="26.25" customHeight="1">
      <c r="A33" s="117"/>
      <c r="B33" s="119"/>
      <c r="C33" s="116"/>
      <c r="D33" s="114"/>
      <c r="E33" s="114"/>
      <c r="F33" s="114"/>
      <c r="G33" s="115"/>
      <c r="H33" s="116"/>
      <c r="I33" s="126"/>
      <c r="J33" s="126"/>
      <c r="K33" s="27" t="s">
        <v>33</v>
      </c>
      <c r="L33" s="32">
        <v>70685</v>
      </c>
      <c r="M33" s="32">
        <v>73371</v>
      </c>
      <c r="N33" s="32">
        <v>76159.100000000006</v>
      </c>
    </row>
    <row r="34" spans="1:14" s="13" customFormat="1" ht="15.75" customHeight="1">
      <c r="A34" s="117">
        <v>18</v>
      </c>
      <c r="B34" s="119" t="s">
        <v>125</v>
      </c>
      <c r="C34" s="116" t="s">
        <v>58</v>
      </c>
      <c r="D34" s="114">
        <f>L34+L35</f>
        <v>591.09999999999991</v>
      </c>
      <c r="E34" s="114">
        <f t="shared" ref="E34:F34" si="14">M34+M35</f>
        <v>614.79999999999995</v>
      </c>
      <c r="F34" s="114">
        <f t="shared" si="14"/>
        <v>639.30000000000007</v>
      </c>
      <c r="G34" s="115" t="s">
        <v>5</v>
      </c>
      <c r="H34" s="116">
        <v>913</v>
      </c>
      <c r="I34" s="126" t="s">
        <v>24</v>
      </c>
      <c r="J34" s="126" t="s">
        <v>95</v>
      </c>
      <c r="K34" s="27" t="s">
        <v>29</v>
      </c>
      <c r="L34" s="28">
        <v>5.3</v>
      </c>
      <c r="M34" s="28">
        <v>5.5</v>
      </c>
      <c r="N34" s="28">
        <v>5.7</v>
      </c>
    </row>
    <row r="35" spans="1:14" s="12" customFormat="1" ht="15.75" customHeight="1">
      <c r="A35" s="117"/>
      <c r="B35" s="119"/>
      <c r="C35" s="116"/>
      <c r="D35" s="114"/>
      <c r="E35" s="114"/>
      <c r="F35" s="114"/>
      <c r="G35" s="115"/>
      <c r="H35" s="116"/>
      <c r="I35" s="126"/>
      <c r="J35" s="126"/>
      <c r="K35" s="27" t="s">
        <v>33</v>
      </c>
      <c r="L35" s="28">
        <v>585.79999999999995</v>
      </c>
      <c r="M35" s="28">
        <v>609.29999999999995</v>
      </c>
      <c r="N35" s="28">
        <v>633.6</v>
      </c>
    </row>
    <row r="36" spans="1:14" s="12" customFormat="1" ht="25.5" customHeight="1">
      <c r="A36" s="117">
        <v>19</v>
      </c>
      <c r="B36" s="119" t="s">
        <v>81</v>
      </c>
      <c r="C36" s="116" t="s">
        <v>58</v>
      </c>
      <c r="D36" s="114">
        <f>L36+L37</f>
        <v>291.10000000000002</v>
      </c>
      <c r="E36" s="114">
        <f t="shared" ref="E36:F36" si="15">M36+M37</f>
        <v>302.89999999999998</v>
      </c>
      <c r="F36" s="114">
        <f t="shared" si="15"/>
        <v>315.10000000000002</v>
      </c>
      <c r="G36" s="115" t="s">
        <v>96</v>
      </c>
      <c r="H36" s="116">
        <v>913</v>
      </c>
      <c r="I36" s="126" t="s">
        <v>24</v>
      </c>
      <c r="J36" s="131" t="s">
        <v>97</v>
      </c>
      <c r="K36" s="27" t="s">
        <v>29</v>
      </c>
      <c r="L36" s="28">
        <v>3</v>
      </c>
      <c r="M36" s="28">
        <v>3.2</v>
      </c>
      <c r="N36" s="28">
        <v>3.3</v>
      </c>
    </row>
    <row r="37" spans="1:14" s="12" customFormat="1" ht="22.5" customHeight="1">
      <c r="A37" s="117"/>
      <c r="B37" s="119"/>
      <c r="C37" s="116"/>
      <c r="D37" s="114"/>
      <c r="E37" s="114"/>
      <c r="F37" s="114"/>
      <c r="G37" s="115"/>
      <c r="H37" s="116"/>
      <c r="I37" s="126"/>
      <c r="J37" s="131"/>
      <c r="K37" s="27" t="s">
        <v>33</v>
      </c>
      <c r="L37" s="28">
        <v>288.10000000000002</v>
      </c>
      <c r="M37" s="45">
        <v>299.7</v>
      </c>
      <c r="N37" s="45">
        <v>311.8</v>
      </c>
    </row>
    <row r="38" spans="1:14" s="12" customFormat="1" ht="29.25" customHeight="1">
      <c r="A38" s="117">
        <v>20</v>
      </c>
      <c r="B38" s="115" t="s">
        <v>126</v>
      </c>
      <c r="C38" s="123" t="s">
        <v>65</v>
      </c>
      <c r="D38" s="114">
        <f>L38+L39</f>
        <v>973.6</v>
      </c>
      <c r="E38" s="114">
        <f t="shared" ref="E38:F38" si="16">M38+M39</f>
        <v>1013</v>
      </c>
      <c r="F38" s="114">
        <f t="shared" si="16"/>
        <v>1052.2</v>
      </c>
      <c r="G38" s="115" t="s">
        <v>99</v>
      </c>
      <c r="H38" s="116">
        <v>913</v>
      </c>
      <c r="I38" s="126" t="s">
        <v>24</v>
      </c>
      <c r="J38" s="126" t="s">
        <v>98</v>
      </c>
      <c r="K38" s="27" t="s">
        <v>29</v>
      </c>
      <c r="L38" s="33">
        <v>11.7</v>
      </c>
      <c r="M38" s="28">
        <v>12.2</v>
      </c>
      <c r="N38" s="28">
        <v>11</v>
      </c>
    </row>
    <row r="39" spans="1:14" s="12" customFormat="1" ht="40.5" customHeight="1">
      <c r="A39" s="117"/>
      <c r="B39" s="115"/>
      <c r="C39" s="123"/>
      <c r="D39" s="114"/>
      <c r="E39" s="114"/>
      <c r="F39" s="114"/>
      <c r="G39" s="115"/>
      <c r="H39" s="116"/>
      <c r="I39" s="126"/>
      <c r="J39" s="126"/>
      <c r="K39" s="27" t="s">
        <v>33</v>
      </c>
      <c r="L39" s="33">
        <v>961.9</v>
      </c>
      <c r="M39" s="33">
        <v>1000.8</v>
      </c>
      <c r="N39" s="33">
        <v>1041.2</v>
      </c>
    </row>
    <row r="40" spans="1:14" s="12" customFormat="1" ht="40.5" customHeight="1">
      <c r="A40" s="117">
        <v>21</v>
      </c>
      <c r="B40" s="118" t="s">
        <v>82</v>
      </c>
      <c r="C40" s="116" t="s">
        <v>58</v>
      </c>
      <c r="D40" s="114">
        <f>L40+L41</f>
        <v>18701.7</v>
      </c>
      <c r="E40" s="114">
        <f t="shared" ref="E40:F40" si="17">M40+M41</f>
        <v>19377.599999999999</v>
      </c>
      <c r="F40" s="114">
        <f t="shared" si="17"/>
        <v>20079.3</v>
      </c>
      <c r="G40" s="115" t="s">
        <v>100</v>
      </c>
      <c r="H40" s="116">
        <v>913</v>
      </c>
      <c r="I40" s="126" t="s">
        <v>24</v>
      </c>
      <c r="J40" s="126" t="s">
        <v>101</v>
      </c>
      <c r="K40" s="27" t="s">
        <v>29</v>
      </c>
      <c r="L40" s="33">
        <v>299.2</v>
      </c>
      <c r="M40" s="28">
        <v>310</v>
      </c>
      <c r="N40" s="28">
        <v>321.3</v>
      </c>
    </row>
    <row r="41" spans="1:14" s="12" customFormat="1" ht="40.5" customHeight="1">
      <c r="A41" s="117"/>
      <c r="B41" s="118"/>
      <c r="C41" s="116"/>
      <c r="D41" s="114"/>
      <c r="E41" s="114"/>
      <c r="F41" s="114"/>
      <c r="G41" s="115"/>
      <c r="H41" s="116"/>
      <c r="I41" s="126"/>
      <c r="J41" s="126"/>
      <c r="K41" s="27" t="s">
        <v>33</v>
      </c>
      <c r="L41" s="33">
        <v>18402.5</v>
      </c>
      <c r="M41" s="33">
        <v>19067.599999999999</v>
      </c>
      <c r="N41" s="33">
        <v>19758</v>
      </c>
    </row>
    <row r="42" spans="1:14" s="12" customFormat="1" ht="36" customHeight="1">
      <c r="A42" s="117">
        <v>22</v>
      </c>
      <c r="B42" s="115" t="s">
        <v>83</v>
      </c>
      <c r="C42" s="125" t="s">
        <v>58</v>
      </c>
      <c r="D42" s="114">
        <f>L43+L42</f>
        <v>69155.100000000006</v>
      </c>
      <c r="E42" s="114">
        <f t="shared" ref="E42:F42" si="18">M43+M42</f>
        <v>71715.400000000009</v>
      </c>
      <c r="F42" s="114">
        <f t="shared" si="18"/>
        <v>74375.5</v>
      </c>
      <c r="G42" s="115" t="s">
        <v>115</v>
      </c>
      <c r="H42" s="116">
        <v>913</v>
      </c>
      <c r="I42" s="126" t="s">
        <v>24</v>
      </c>
      <c r="J42" s="126" t="s">
        <v>102</v>
      </c>
      <c r="K42" s="27" t="s">
        <v>29</v>
      </c>
      <c r="L42" s="34">
        <v>670.8</v>
      </c>
      <c r="M42" s="28">
        <v>695.6</v>
      </c>
      <c r="N42" s="28">
        <v>721.4</v>
      </c>
    </row>
    <row r="43" spans="1:14" s="12" customFormat="1" ht="36" customHeight="1">
      <c r="A43" s="117"/>
      <c r="B43" s="115"/>
      <c r="C43" s="125"/>
      <c r="D43" s="114"/>
      <c r="E43" s="114"/>
      <c r="F43" s="114"/>
      <c r="G43" s="115"/>
      <c r="H43" s="116"/>
      <c r="I43" s="126"/>
      <c r="J43" s="126"/>
      <c r="K43" s="27" t="s">
        <v>33</v>
      </c>
      <c r="L43" s="34">
        <v>68484.3</v>
      </c>
      <c r="M43" s="34">
        <v>71019.8</v>
      </c>
      <c r="N43" s="34">
        <v>73654.100000000006</v>
      </c>
    </row>
    <row r="44" spans="1:14" s="12" customFormat="1" ht="68.25" customHeight="1">
      <c r="A44" s="117">
        <v>23</v>
      </c>
      <c r="B44" s="119" t="s">
        <v>72</v>
      </c>
      <c r="C44" s="37" t="s">
        <v>58</v>
      </c>
      <c r="D44" s="55">
        <f>L44</f>
        <v>209.2</v>
      </c>
      <c r="E44" s="78">
        <f t="shared" ref="E44:F45" si="19">M44</f>
        <v>198.5</v>
      </c>
      <c r="F44" s="78">
        <f t="shared" si="19"/>
        <v>199.1</v>
      </c>
      <c r="G44" s="86" t="s">
        <v>78</v>
      </c>
      <c r="H44" s="30">
        <v>913</v>
      </c>
      <c r="I44" s="27" t="s">
        <v>24</v>
      </c>
      <c r="J44" s="68" t="s">
        <v>135</v>
      </c>
      <c r="K44" s="27" t="s">
        <v>29</v>
      </c>
      <c r="L44" s="55">
        <v>209.2</v>
      </c>
      <c r="M44" s="55">
        <v>198.5</v>
      </c>
      <c r="N44" s="55">
        <v>199.1</v>
      </c>
    </row>
    <row r="45" spans="1:14" s="12" customFormat="1" ht="41.25" customHeight="1">
      <c r="A45" s="117"/>
      <c r="B45" s="119"/>
      <c r="C45" s="37" t="s">
        <v>73</v>
      </c>
      <c r="D45" s="53">
        <f>L45</f>
        <v>13738.6</v>
      </c>
      <c r="E45" s="77">
        <f t="shared" si="19"/>
        <v>13032.9</v>
      </c>
      <c r="F45" s="77">
        <f t="shared" si="19"/>
        <v>13073.4</v>
      </c>
      <c r="G45" s="86" t="s">
        <v>74</v>
      </c>
      <c r="H45" s="30">
        <v>913</v>
      </c>
      <c r="I45" s="27" t="s">
        <v>24</v>
      </c>
      <c r="J45" s="27" t="s">
        <v>103</v>
      </c>
      <c r="K45" s="27" t="s">
        <v>33</v>
      </c>
      <c r="L45" s="53">
        <v>13738.6</v>
      </c>
      <c r="M45" s="53">
        <v>13032.9</v>
      </c>
      <c r="N45" s="53">
        <v>13073.4</v>
      </c>
    </row>
    <row r="46" spans="1:14" s="12" customFormat="1" ht="31.5" customHeight="1">
      <c r="A46" s="99">
        <v>24</v>
      </c>
      <c r="B46" s="102" t="s">
        <v>156</v>
      </c>
      <c r="C46" s="112" t="s">
        <v>58</v>
      </c>
      <c r="D46" s="105">
        <f>L46+L47+L49+L48</f>
        <v>3980.3</v>
      </c>
      <c r="E46" s="105">
        <f t="shared" ref="E46:F46" si="20">M46+M47+M49+M48</f>
        <v>5379.4</v>
      </c>
      <c r="F46" s="105">
        <f t="shared" si="20"/>
        <v>5008.1000000000004</v>
      </c>
      <c r="G46" s="97" t="s">
        <v>138</v>
      </c>
      <c r="H46" s="48">
        <v>913</v>
      </c>
      <c r="I46" s="62" t="s">
        <v>21</v>
      </c>
      <c r="J46" s="68" t="s">
        <v>136</v>
      </c>
      <c r="K46" s="56" t="s">
        <v>29</v>
      </c>
      <c r="L46" s="55">
        <v>59.7</v>
      </c>
      <c r="M46" s="55">
        <v>80.7</v>
      </c>
      <c r="N46" s="55">
        <v>120.1</v>
      </c>
    </row>
    <row r="47" spans="1:14" s="12" customFormat="1" ht="35.25" customHeight="1">
      <c r="A47" s="100"/>
      <c r="B47" s="103"/>
      <c r="C47" s="124"/>
      <c r="D47" s="106"/>
      <c r="E47" s="106"/>
      <c r="F47" s="106"/>
      <c r="G47" s="122"/>
      <c r="H47" s="112">
        <v>913</v>
      </c>
      <c r="I47" s="127" t="s">
        <v>21</v>
      </c>
      <c r="J47" s="127" t="s">
        <v>137</v>
      </c>
      <c r="K47" s="71" t="s">
        <v>29</v>
      </c>
      <c r="L47" s="72">
        <v>821.5</v>
      </c>
      <c r="M47" s="72">
        <v>1110.3</v>
      </c>
      <c r="N47" s="72">
        <v>1405</v>
      </c>
    </row>
    <row r="48" spans="1:14" s="12" customFormat="1" ht="45.75" customHeight="1">
      <c r="A48" s="100"/>
      <c r="B48" s="103"/>
      <c r="C48" s="124"/>
      <c r="D48" s="106"/>
      <c r="E48" s="106"/>
      <c r="F48" s="106"/>
      <c r="G48" s="122"/>
      <c r="H48" s="124"/>
      <c r="I48" s="129"/>
      <c r="J48" s="129"/>
      <c r="K48" s="84" t="s">
        <v>70</v>
      </c>
      <c r="L48" s="85">
        <v>1200</v>
      </c>
      <c r="M48" s="85">
        <v>1500</v>
      </c>
      <c r="N48" s="85">
        <v>1800</v>
      </c>
    </row>
    <row r="49" spans="1:14" s="12" customFormat="1" ht="26.25" customHeight="1">
      <c r="A49" s="101"/>
      <c r="B49" s="104"/>
      <c r="C49" s="113"/>
      <c r="D49" s="107"/>
      <c r="E49" s="107"/>
      <c r="F49" s="107"/>
      <c r="G49" s="98"/>
      <c r="H49" s="113"/>
      <c r="I49" s="128"/>
      <c r="J49" s="128"/>
      <c r="K49" s="56" t="s">
        <v>33</v>
      </c>
      <c r="L49" s="55">
        <v>1899.1</v>
      </c>
      <c r="M49" s="55">
        <v>2688.4</v>
      </c>
      <c r="N49" s="55">
        <v>1683</v>
      </c>
    </row>
    <row r="50" spans="1:14" s="44" customFormat="1" ht="63.75" customHeight="1">
      <c r="A50" s="108">
        <v>25</v>
      </c>
      <c r="B50" s="110" t="s">
        <v>129</v>
      </c>
      <c r="C50" s="112" t="s">
        <v>58</v>
      </c>
      <c r="D50" s="105">
        <f>L50+L51</f>
        <v>469.5</v>
      </c>
      <c r="E50" s="105">
        <f t="shared" ref="E50:F50" si="21">M50+M51</f>
        <v>0</v>
      </c>
      <c r="F50" s="105">
        <f t="shared" si="21"/>
        <v>0</v>
      </c>
      <c r="G50" s="97" t="s">
        <v>140</v>
      </c>
      <c r="H50" s="54">
        <v>913</v>
      </c>
      <c r="I50" s="62" t="s">
        <v>24</v>
      </c>
      <c r="J50" s="62" t="s">
        <v>139</v>
      </c>
      <c r="K50" s="56" t="s">
        <v>29</v>
      </c>
      <c r="L50" s="55">
        <v>4.5</v>
      </c>
      <c r="M50" s="55">
        <v>0</v>
      </c>
      <c r="N50" s="55">
        <v>0</v>
      </c>
    </row>
    <row r="51" spans="1:14" s="44" customFormat="1" ht="63.75" customHeight="1">
      <c r="A51" s="109"/>
      <c r="B51" s="111"/>
      <c r="C51" s="113"/>
      <c r="D51" s="107"/>
      <c r="E51" s="107"/>
      <c r="F51" s="107"/>
      <c r="G51" s="98"/>
      <c r="H51" s="54">
        <v>913</v>
      </c>
      <c r="I51" s="62" t="s">
        <v>24</v>
      </c>
      <c r="J51" s="62" t="s">
        <v>139</v>
      </c>
      <c r="K51" s="56" t="s">
        <v>33</v>
      </c>
      <c r="L51" s="55">
        <v>465</v>
      </c>
      <c r="M51" s="55">
        <v>0</v>
      </c>
      <c r="N51" s="55">
        <v>0</v>
      </c>
    </row>
    <row r="52" spans="1:14" s="44" customFormat="1" ht="33.75" customHeight="1">
      <c r="A52" s="121">
        <v>26</v>
      </c>
      <c r="B52" s="115" t="s">
        <v>132</v>
      </c>
      <c r="C52" s="141" t="s">
        <v>58</v>
      </c>
      <c r="D52" s="114">
        <f>L52+L53</f>
        <v>10384.700000000001</v>
      </c>
      <c r="E52" s="114">
        <f t="shared" ref="E52:F52" si="22">M52+M53</f>
        <v>10384.700000000001</v>
      </c>
      <c r="F52" s="114">
        <f t="shared" si="22"/>
        <v>10384.700000000001</v>
      </c>
      <c r="G52" s="115" t="s">
        <v>75</v>
      </c>
      <c r="H52" s="116">
        <v>913</v>
      </c>
      <c r="I52" s="126" t="s">
        <v>24</v>
      </c>
      <c r="J52" s="126" t="s">
        <v>104</v>
      </c>
      <c r="K52" s="43" t="s">
        <v>29</v>
      </c>
      <c r="L52" s="34">
        <v>101</v>
      </c>
      <c r="M52" s="42">
        <v>101</v>
      </c>
      <c r="N52" s="42">
        <v>101</v>
      </c>
    </row>
    <row r="53" spans="1:14" s="44" customFormat="1" ht="33.75" customHeight="1">
      <c r="A53" s="121"/>
      <c r="B53" s="115"/>
      <c r="C53" s="141"/>
      <c r="D53" s="114"/>
      <c r="E53" s="114"/>
      <c r="F53" s="114"/>
      <c r="G53" s="115"/>
      <c r="H53" s="116"/>
      <c r="I53" s="126"/>
      <c r="J53" s="126"/>
      <c r="K53" s="43" t="s">
        <v>33</v>
      </c>
      <c r="L53" s="34">
        <v>10283.700000000001</v>
      </c>
      <c r="M53" s="34">
        <v>10283.700000000001</v>
      </c>
      <c r="N53" s="34">
        <v>10283.700000000001</v>
      </c>
    </row>
    <row r="54" spans="1:14" s="12" customFormat="1" ht="19.5" customHeight="1">
      <c r="A54" s="117">
        <v>27</v>
      </c>
      <c r="B54" s="115" t="s">
        <v>133</v>
      </c>
      <c r="C54" s="116" t="s">
        <v>58</v>
      </c>
      <c r="D54" s="114">
        <f>L55+L54</f>
        <v>4192.7</v>
      </c>
      <c r="E54" s="114">
        <f t="shared" ref="E54:F54" si="23">M55+M54</f>
        <v>4204.5</v>
      </c>
      <c r="F54" s="114">
        <f t="shared" si="23"/>
        <v>4216.3999999999996</v>
      </c>
      <c r="G54" s="115" t="s">
        <v>76</v>
      </c>
      <c r="H54" s="116">
        <v>913</v>
      </c>
      <c r="I54" s="126" t="s">
        <v>24</v>
      </c>
      <c r="J54" s="126" t="s">
        <v>105</v>
      </c>
      <c r="K54" s="50" t="s">
        <v>29</v>
      </c>
      <c r="L54" s="34">
        <v>43.9</v>
      </c>
      <c r="M54" s="49">
        <v>44.1</v>
      </c>
      <c r="N54" s="49">
        <v>44.2</v>
      </c>
    </row>
    <row r="55" spans="1:14" s="12" customFormat="1" ht="19.5" customHeight="1">
      <c r="A55" s="117"/>
      <c r="B55" s="115"/>
      <c r="C55" s="116"/>
      <c r="D55" s="114"/>
      <c r="E55" s="114"/>
      <c r="F55" s="114"/>
      <c r="G55" s="115"/>
      <c r="H55" s="116"/>
      <c r="I55" s="126"/>
      <c r="J55" s="126"/>
      <c r="K55" s="84" t="s">
        <v>33</v>
      </c>
      <c r="L55" s="34">
        <v>4148.8</v>
      </c>
      <c r="M55" s="78">
        <v>4160.3999999999996</v>
      </c>
      <c r="N55" s="78">
        <v>4172.2</v>
      </c>
    </row>
    <row r="56" spans="1:14" s="12" customFormat="1" ht="23.25" customHeight="1">
      <c r="A56" s="117">
        <v>28</v>
      </c>
      <c r="B56" s="115" t="s">
        <v>11</v>
      </c>
      <c r="C56" s="116" t="s">
        <v>58</v>
      </c>
      <c r="D56" s="114">
        <f>L56+L57</f>
        <v>28287.4</v>
      </c>
      <c r="E56" s="114">
        <f t="shared" ref="E56:F56" si="24">M56+M57</f>
        <v>27088.5</v>
      </c>
      <c r="F56" s="114">
        <f t="shared" si="24"/>
        <v>28159.5</v>
      </c>
      <c r="G56" s="115" t="s">
        <v>6</v>
      </c>
      <c r="H56" s="116">
        <v>913</v>
      </c>
      <c r="I56" s="126" t="s">
        <v>21</v>
      </c>
      <c r="J56" s="126" t="s">
        <v>106</v>
      </c>
      <c r="K56" s="27" t="s">
        <v>29</v>
      </c>
      <c r="L56" s="28">
        <v>277.2</v>
      </c>
      <c r="M56" s="55">
        <v>265.5</v>
      </c>
      <c r="N56" s="55">
        <v>276</v>
      </c>
    </row>
    <row r="57" spans="1:14" s="12" customFormat="1" ht="23.25" customHeight="1">
      <c r="A57" s="117"/>
      <c r="B57" s="115"/>
      <c r="C57" s="116"/>
      <c r="D57" s="114"/>
      <c r="E57" s="114"/>
      <c r="F57" s="114"/>
      <c r="G57" s="115"/>
      <c r="H57" s="116"/>
      <c r="I57" s="126"/>
      <c r="J57" s="126"/>
      <c r="K57" s="27" t="s">
        <v>33</v>
      </c>
      <c r="L57" s="38">
        <v>28010.2</v>
      </c>
      <c r="M57" s="28">
        <v>26823</v>
      </c>
      <c r="N57" s="28">
        <v>27883.5</v>
      </c>
    </row>
    <row r="58" spans="1:14" s="12" customFormat="1" ht="24" customHeight="1">
      <c r="A58" s="117">
        <v>29</v>
      </c>
      <c r="B58" s="115" t="s">
        <v>10</v>
      </c>
      <c r="C58" s="116" t="s">
        <v>58</v>
      </c>
      <c r="D58" s="114">
        <f>L58+L59</f>
        <v>2923.6</v>
      </c>
      <c r="E58" s="114">
        <f t="shared" ref="E58:F58" si="25">M58+M59</f>
        <v>3052.2</v>
      </c>
      <c r="F58" s="114">
        <f t="shared" si="25"/>
        <v>3172</v>
      </c>
      <c r="G58" s="115" t="s">
        <v>3</v>
      </c>
      <c r="H58" s="116">
        <v>913</v>
      </c>
      <c r="I58" s="116">
        <v>1004</v>
      </c>
      <c r="J58" s="116" t="s">
        <v>107</v>
      </c>
      <c r="K58" s="27" t="s">
        <v>29</v>
      </c>
      <c r="L58" s="55">
        <v>37.1</v>
      </c>
      <c r="M58" s="55">
        <v>38.700000000000003</v>
      </c>
      <c r="N58" s="55">
        <v>40.200000000000003</v>
      </c>
    </row>
    <row r="59" spans="1:14" s="14" customFormat="1" ht="24" customHeight="1">
      <c r="A59" s="117"/>
      <c r="B59" s="115"/>
      <c r="C59" s="116"/>
      <c r="D59" s="114"/>
      <c r="E59" s="114"/>
      <c r="F59" s="114"/>
      <c r="G59" s="115"/>
      <c r="H59" s="116"/>
      <c r="I59" s="116"/>
      <c r="J59" s="116"/>
      <c r="K59" s="30">
        <v>320</v>
      </c>
      <c r="L59" s="55">
        <v>2886.5</v>
      </c>
      <c r="M59" s="55">
        <v>3013.5</v>
      </c>
      <c r="N59" s="55">
        <v>3131.8</v>
      </c>
    </row>
    <row r="60" spans="1:14" s="14" customFormat="1" ht="12.75" customHeight="1">
      <c r="A60" s="99">
        <v>30</v>
      </c>
      <c r="B60" s="97" t="s">
        <v>127</v>
      </c>
      <c r="C60" s="112" t="s">
        <v>58</v>
      </c>
      <c r="D60" s="105">
        <f>L60+L61</f>
        <v>15052.7</v>
      </c>
      <c r="E60" s="105">
        <f t="shared" ref="E60:F60" si="26">M60+M61</f>
        <v>15663.8</v>
      </c>
      <c r="F60" s="105">
        <f t="shared" si="26"/>
        <v>16300.5</v>
      </c>
      <c r="G60" s="97" t="s">
        <v>2</v>
      </c>
      <c r="H60" s="112">
        <v>913</v>
      </c>
      <c r="I60" s="127" t="s">
        <v>21</v>
      </c>
      <c r="J60" s="127" t="s">
        <v>108</v>
      </c>
      <c r="K60" s="39" t="s">
        <v>29</v>
      </c>
      <c r="L60" s="55">
        <v>1</v>
      </c>
      <c r="M60" s="55">
        <v>1</v>
      </c>
      <c r="N60" s="55">
        <v>1</v>
      </c>
    </row>
    <row r="61" spans="1:14" s="12" customFormat="1" ht="14.25">
      <c r="A61" s="101"/>
      <c r="B61" s="98"/>
      <c r="C61" s="113"/>
      <c r="D61" s="107"/>
      <c r="E61" s="107"/>
      <c r="F61" s="107"/>
      <c r="G61" s="98"/>
      <c r="H61" s="113"/>
      <c r="I61" s="128"/>
      <c r="J61" s="128"/>
      <c r="K61" s="27" t="s">
        <v>33</v>
      </c>
      <c r="L61" s="55">
        <v>15051.7</v>
      </c>
      <c r="M61" s="55">
        <v>15662.8</v>
      </c>
      <c r="N61" s="55">
        <v>16299.5</v>
      </c>
    </row>
    <row r="62" spans="1:14" s="12" customFormat="1" ht="27.75" customHeight="1">
      <c r="A62" s="117">
        <v>31</v>
      </c>
      <c r="B62" s="115" t="s">
        <v>128</v>
      </c>
      <c r="C62" s="116" t="s">
        <v>58</v>
      </c>
      <c r="D62" s="114">
        <f>L62+L63</f>
        <v>4069.1</v>
      </c>
      <c r="E62" s="114">
        <f t="shared" ref="E62:F62" si="27">M62+M63</f>
        <v>4069.1</v>
      </c>
      <c r="F62" s="114">
        <f t="shared" si="27"/>
        <v>4401.2</v>
      </c>
      <c r="G62" s="115" t="s">
        <v>8</v>
      </c>
      <c r="H62" s="116">
        <v>913</v>
      </c>
      <c r="I62" s="126" t="s">
        <v>21</v>
      </c>
      <c r="J62" s="126" t="s">
        <v>109</v>
      </c>
      <c r="K62" s="27" t="s">
        <v>29</v>
      </c>
      <c r="L62" s="55">
        <v>39.1</v>
      </c>
      <c r="M62" s="55">
        <v>39.1</v>
      </c>
      <c r="N62" s="55">
        <v>42.2</v>
      </c>
    </row>
    <row r="63" spans="1:14" s="12" customFormat="1" ht="27.75" customHeight="1">
      <c r="A63" s="117"/>
      <c r="B63" s="115"/>
      <c r="C63" s="116"/>
      <c r="D63" s="114"/>
      <c r="E63" s="114"/>
      <c r="F63" s="114"/>
      <c r="G63" s="115"/>
      <c r="H63" s="116"/>
      <c r="I63" s="126"/>
      <c r="J63" s="126"/>
      <c r="K63" s="27" t="s">
        <v>33</v>
      </c>
      <c r="L63" s="55">
        <v>4030</v>
      </c>
      <c r="M63" s="55">
        <v>4030</v>
      </c>
      <c r="N63" s="55">
        <v>4359</v>
      </c>
    </row>
    <row r="64" spans="1:14" s="12" customFormat="1" ht="25.5" customHeight="1">
      <c r="A64" s="117">
        <v>32</v>
      </c>
      <c r="B64" s="115" t="s">
        <v>56</v>
      </c>
      <c r="C64" s="116" t="s">
        <v>58</v>
      </c>
      <c r="D64" s="114">
        <f>L65+L64</f>
        <v>800.9</v>
      </c>
      <c r="E64" s="114">
        <f t="shared" ref="E64:F64" si="28">M65+M64</f>
        <v>870.09999999999991</v>
      </c>
      <c r="F64" s="114">
        <f t="shared" si="28"/>
        <v>943.4</v>
      </c>
      <c r="G64" s="115" t="s">
        <v>0</v>
      </c>
      <c r="H64" s="116">
        <v>913</v>
      </c>
      <c r="I64" s="126" t="s">
        <v>21</v>
      </c>
      <c r="J64" s="126" t="s">
        <v>110</v>
      </c>
      <c r="K64" s="27" t="s">
        <v>29</v>
      </c>
      <c r="L64" s="28">
        <v>7.6</v>
      </c>
      <c r="M64" s="28">
        <v>8.3000000000000007</v>
      </c>
      <c r="N64" s="28">
        <v>9</v>
      </c>
    </row>
    <row r="65" spans="1:15" s="12" customFormat="1" ht="25.5" customHeight="1">
      <c r="A65" s="117"/>
      <c r="B65" s="115"/>
      <c r="C65" s="116"/>
      <c r="D65" s="114"/>
      <c r="E65" s="114"/>
      <c r="F65" s="114"/>
      <c r="G65" s="115"/>
      <c r="H65" s="116"/>
      <c r="I65" s="126"/>
      <c r="J65" s="126"/>
      <c r="K65" s="27" t="s">
        <v>33</v>
      </c>
      <c r="L65" s="28">
        <v>793.3</v>
      </c>
      <c r="M65" s="28">
        <v>861.8</v>
      </c>
      <c r="N65" s="28">
        <v>934.4</v>
      </c>
    </row>
    <row r="66" spans="1:15" s="12" customFormat="1" ht="40.5" customHeight="1">
      <c r="A66" s="99">
        <v>33</v>
      </c>
      <c r="B66" s="110" t="s">
        <v>134</v>
      </c>
      <c r="C66" s="112" t="s">
        <v>58</v>
      </c>
      <c r="D66" s="105">
        <f>L66+L67</f>
        <v>1344.2</v>
      </c>
      <c r="E66" s="105">
        <f t="shared" ref="E66:F66" si="29">M66+M67</f>
        <v>1395.4</v>
      </c>
      <c r="F66" s="105">
        <f t="shared" si="29"/>
        <v>1448.5</v>
      </c>
      <c r="G66" s="97" t="s">
        <v>79</v>
      </c>
      <c r="H66" s="40">
        <v>913</v>
      </c>
      <c r="I66" s="41" t="s">
        <v>21</v>
      </c>
      <c r="J66" s="41" t="s">
        <v>111</v>
      </c>
      <c r="K66" s="56" t="s">
        <v>29</v>
      </c>
      <c r="L66" s="55">
        <v>12.9</v>
      </c>
      <c r="M66" s="45">
        <v>13.4</v>
      </c>
      <c r="N66" s="45">
        <v>13.9</v>
      </c>
    </row>
    <row r="67" spans="1:15" s="12" customFormat="1" ht="40.5" customHeight="1">
      <c r="A67" s="101"/>
      <c r="B67" s="111"/>
      <c r="C67" s="113"/>
      <c r="D67" s="107"/>
      <c r="E67" s="107"/>
      <c r="F67" s="107"/>
      <c r="G67" s="98"/>
      <c r="H67" s="54">
        <v>913</v>
      </c>
      <c r="I67" s="56" t="s">
        <v>21</v>
      </c>
      <c r="J67" s="56" t="s">
        <v>111</v>
      </c>
      <c r="K67" s="56" t="s">
        <v>33</v>
      </c>
      <c r="L67" s="55">
        <v>1331.3</v>
      </c>
      <c r="M67" s="55">
        <v>1382</v>
      </c>
      <c r="N67" s="55">
        <v>1434.6</v>
      </c>
    </row>
    <row r="68" spans="1:15" s="12" customFormat="1" ht="13.5" customHeight="1">
      <c r="A68" s="117">
        <v>34</v>
      </c>
      <c r="B68" s="119" t="s">
        <v>124</v>
      </c>
      <c r="C68" s="116" t="s">
        <v>58</v>
      </c>
      <c r="D68" s="114">
        <f>L68+L69+L70+L71</f>
        <v>32677.599999999999</v>
      </c>
      <c r="E68" s="114">
        <f t="shared" ref="E68:F68" si="30">M68+M69+M70+M71</f>
        <v>32677.599999999999</v>
      </c>
      <c r="F68" s="114">
        <f t="shared" si="30"/>
        <v>32677.599999999999</v>
      </c>
      <c r="G68" s="115" t="s">
        <v>51</v>
      </c>
      <c r="H68" s="116">
        <v>913</v>
      </c>
      <c r="I68" s="126" t="s">
        <v>34</v>
      </c>
      <c r="J68" s="126" t="s">
        <v>112</v>
      </c>
      <c r="K68" s="27" t="s">
        <v>32</v>
      </c>
      <c r="L68" s="35">
        <v>27202.400000000001</v>
      </c>
      <c r="M68" s="35">
        <v>27202.400000000001</v>
      </c>
      <c r="N68" s="35">
        <v>27202.400000000001</v>
      </c>
    </row>
    <row r="69" spans="1:15" s="12" customFormat="1" ht="13.5" customHeight="1">
      <c r="A69" s="117"/>
      <c r="B69" s="119"/>
      <c r="C69" s="116"/>
      <c r="D69" s="114"/>
      <c r="E69" s="114"/>
      <c r="F69" s="114"/>
      <c r="G69" s="115"/>
      <c r="H69" s="116"/>
      <c r="I69" s="126"/>
      <c r="J69" s="126"/>
      <c r="K69" s="27" t="s">
        <v>29</v>
      </c>
      <c r="L69" s="35">
        <v>1321.3</v>
      </c>
      <c r="M69" s="35">
        <v>1321.3</v>
      </c>
      <c r="N69" s="35">
        <v>1321.3</v>
      </c>
    </row>
    <row r="70" spans="1:15" s="12" customFormat="1" ht="13.5" customHeight="1">
      <c r="A70" s="117"/>
      <c r="B70" s="119"/>
      <c r="C70" s="116"/>
      <c r="D70" s="114"/>
      <c r="E70" s="114"/>
      <c r="F70" s="114"/>
      <c r="G70" s="115"/>
      <c r="H70" s="116"/>
      <c r="I70" s="126"/>
      <c r="J70" s="126"/>
      <c r="K70" s="27" t="s">
        <v>35</v>
      </c>
      <c r="L70" s="35">
        <v>0.6</v>
      </c>
      <c r="M70" s="35">
        <v>0.6</v>
      </c>
      <c r="N70" s="35">
        <v>0.6</v>
      </c>
    </row>
    <row r="71" spans="1:15" s="12" customFormat="1" ht="13.5" customHeight="1">
      <c r="A71" s="117"/>
      <c r="B71" s="119"/>
      <c r="C71" s="116"/>
      <c r="D71" s="114"/>
      <c r="E71" s="114"/>
      <c r="F71" s="114"/>
      <c r="G71" s="115"/>
      <c r="H71" s="30">
        <v>902</v>
      </c>
      <c r="I71" s="27" t="s">
        <v>34</v>
      </c>
      <c r="J71" s="27" t="s">
        <v>113</v>
      </c>
      <c r="K71" s="27" t="s">
        <v>31</v>
      </c>
      <c r="L71" s="28">
        <v>4153.3</v>
      </c>
      <c r="M71" s="28">
        <v>4153.3</v>
      </c>
      <c r="N71" s="28">
        <v>4153.3</v>
      </c>
    </row>
    <row r="72" spans="1:15" s="12" customFormat="1" ht="14.25" customHeight="1">
      <c r="A72" s="117">
        <v>35</v>
      </c>
      <c r="B72" s="110" t="s">
        <v>130</v>
      </c>
      <c r="C72" s="125" t="s">
        <v>67</v>
      </c>
      <c r="D72" s="114">
        <f>L72+L73+L74</f>
        <v>3794.2</v>
      </c>
      <c r="E72" s="114">
        <f t="shared" ref="E72:F72" si="31">M72+M73+M74</f>
        <v>3932.1</v>
      </c>
      <c r="F72" s="114">
        <f t="shared" si="31"/>
        <v>0</v>
      </c>
      <c r="G72" s="97" t="s">
        <v>69</v>
      </c>
      <c r="H72" s="116">
        <v>917</v>
      </c>
      <c r="I72" s="126" t="s">
        <v>20</v>
      </c>
      <c r="J72" s="126" t="s">
        <v>46</v>
      </c>
      <c r="K72" s="27" t="s">
        <v>32</v>
      </c>
      <c r="L72" s="82">
        <v>3564.6</v>
      </c>
      <c r="M72" s="82">
        <v>3644.5</v>
      </c>
      <c r="N72" s="55">
        <v>0</v>
      </c>
    </row>
    <row r="73" spans="1:15" s="12" customFormat="1" ht="14.25">
      <c r="A73" s="117"/>
      <c r="B73" s="120"/>
      <c r="C73" s="125"/>
      <c r="D73" s="114"/>
      <c r="E73" s="114"/>
      <c r="F73" s="114"/>
      <c r="G73" s="122"/>
      <c r="H73" s="116"/>
      <c r="I73" s="126"/>
      <c r="J73" s="126"/>
      <c r="K73" s="27" t="s">
        <v>29</v>
      </c>
      <c r="L73" s="82">
        <v>229.6</v>
      </c>
      <c r="M73" s="82">
        <v>287.60000000000002</v>
      </c>
      <c r="N73" s="28">
        <v>0</v>
      </c>
    </row>
    <row r="74" spans="1:15" s="12" customFormat="1" ht="14.25">
      <c r="A74" s="117"/>
      <c r="B74" s="111"/>
      <c r="C74" s="125"/>
      <c r="D74" s="114"/>
      <c r="E74" s="114"/>
      <c r="F74" s="114"/>
      <c r="G74" s="98"/>
      <c r="H74" s="116"/>
      <c r="I74" s="126"/>
      <c r="J74" s="27" t="s">
        <v>77</v>
      </c>
      <c r="K74" s="27" t="s">
        <v>32</v>
      </c>
      <c r="L74" s="28">
        <v>0</v>
      </c>
      <c r="M74" s="28">
        <v>0</v>
      </c>
      <c r="N74" s="28">
        <v>0</v>
      </c>
    </row>
    <row r="75" spans="1:15" s="2" customFormat="1" ht="18.75" customHeight="1">
      <c r="A75" s="36"/>
      <c r="B75" s="96" t="s">
        <v>26</v>
      </c>
      <c r="C75" s="29"/>
      <c r="D75" s="57">
        <f>SUM(D6:D74)</f>
        <v>970111.29999999958</v>
      </c>
      <c r="E75" s="63">
        <f t="shared" ref="E75:F75" si="32">SUM(E6:E74)</f>
        <v>992451.29999999993</v>
      </c>
      <c r="F75" s="63">
        <f t="shared" si="32"/>
        <v>993753.99999999988</v>
      </c>
      <c r="G75" s="130"/>
      <c r="H75" s="130"/>
      <c r="I75" s="130"/>
      <c r="J75" s="130"/>
      <c r="K75" s="130"/>
      <c r="L75" s="26">
        <f>SUM(L6:L74)</f>
        <v>970111.29999999993</v>
      </c>
      <c r="M75" s="63">
        <f t="shared" ref="M75:N75" si="33">SUM(M6:M74)</f>
        <v>992451.3</v>
      </c>
      <c r="N75" s="63">
        <f t="shared" si="33"/>
        <v>993753.99999999988</v>
      </c>
      <c r="O75" s="20"/>
    </row>
    <row r="76" spans="1:15">
      <c r="E76" s="17"/>
      <c r="H76" s="6"/>
      <c r="I76" s="6"/>
      <c r="K76" s="7"/>
      <c r="M76" s="19"/>
      <c r="N76" s="16"/>
    </row>
    <row r="77" spans="1:15">
      <c r="C77" s="8"/>
      <c r="D77" s="18"/>
      <c r="G77" s="91"/>
      <c r="H77" s="9"/>
      <c r="I77" s="9"/>
      <c r="J77" s="10"/>
      <c r="K77" s="9"/>
      <c r="L77" s="18"/>
      <c r="M77" s="18"/>
      <c r="N77" s="18"/>
    </row>
    <row r="78" spans="1:15">
      <c r="C78" s="8"/>
      <c r="D78" s="18"/>
      <c r="G78" s="91"/>
      <c r="H78" s="9"/>
      <c r="I78" s="9"/>
      <c r="J78" s="8"/>
      <c r="K78" s="9"/>
      <c r="L78" s="18"/>
      <c r="M78" s="18"/>
      <c r="N78" s="18"/>
    </row>
    <row r="79" spans="1:15">
      <c r="C79" s="8"/>
      <c r="D79" s="18"/>
      <c r="G79" s="91"/>
      <c r="H79" s="9"/>
      <c r="I79" s="9"/>
      <c r="J79" s="8"/>
      <c r="K79" s="9"/>
      <c r="L79" s="18"/>
    </row>
    <row r="80" spans="1:15">
      <c r="C80" s="8"/>
      <c r="D80" s="18"/>
      <c r="G80" s="91"/>
      <c r="H80" s="9"/>
      <c r="I80" s="9"/>
      <c r="J80" s="8"/>
      <c r="K80" s="9"/>
      <c r="L80" s="18"/>
    </row>
    <row r="81" spans="3:13">
      <c r="C81" s="8"/>
      <c r="D81" s="18"/>
      <c r="E81" s="18"/>
      <c r="F81" s="18"/>
      <c r="G81" s="91"/>
      <c r="H81" s="9"/>
      <c r="I81" s="9"/>
      <c r="J81" s="21"/>
      <c r="K81" s="22"/>
      <c r="L81" s="23"/>
      <c r="M81" s="24"/>
    </row>
    <row r="82" spans="3:13">
      <c r="C82" s="8"/>
      <c r="D82" s="18"/>
      <c r="G82" s="91"/>
      <c r="H82" s="9"/>
      <c r="I82" s="9"/>
      <c r="J82" s="64">
        <f>L75-D75</f>
        <v>0</v>
      </c>
      <c r="K82" s="64">
        <f>M75-E75</f>
        <v>0</v>
      </c>
      <c r="L82" s="64">
        <f>N75-F75</f>
        <v>0</v>
      </c>
      <c r="M82" s="24"/>
    </row>
    <row r="83" spans="3:13">
      <c r="C83" s="8"/>
      <c r="D83" s="18"/>
      <c r="G83" s="91"/>
      <c r="H83" s="9"/>
      <c r="I83" s="9"/>
      <c r="J83" s="65"/>
      <c r="K83" s="66"/>
      <c r="L83" s="67"/>
    </row>
    <row r="84" spans="3:13">
      <c r="C84" s="8"/>
      <c r="D84" s="18"/>
      <c r="G84" s="91"/>
      <c r="H84" s="9"/>
      <c r="I84" s="9"/>
      <c r="J84" s="8"/>
      <c r="K84" s="9"/>
      <c r="L84" s="18"/>
    </row>
    <row r="85" spans="3:13">
      <c r="C85" s="8"/>
      <c r="D85" s="18"/>
      <c r="G85" s="91"/>
      <c r="H85" s="9"/>
      <c r="I85" s="9"/>
      <c r="J85" s="8"/>
      <c r="K85" s="9"/>
      <c r="L85" s="18"/>
    </row>
  </sheetData>
  <mergeCells count="278">
    <mergeCell ref="J72:J73"/>
    <mergeCell ref="J64:J65"/>
    <mergeCell ref="H72:H74"/>
    <mergeCell ref="I72:I74"/>
    <mergeCell ref="C54:C55"/>
    <mergeCell ref="C52:C53"/>
    <mergeCell ref="D52:D53"/>
    <mergeCell ref="E52:E53"/>
    <mergeCell ref="F52:F53"/>
    <mergeCell ref="G72:G74"/>
    <mergeCell ref="H54:H55"/>
    <mergeCell ref="I54:I55"/>
    <mergeCell ref="C72:C74"/>
    <mergeCell ref="D72:D74"/>
    <mergeCell ref="E72:E74"/>
    <mergeCell ref="F72:F74"/>
    <mergeCell ref="G68:G71"/>
    <mergeCell ref="C58:C59"/>
    <mergeCell ref="C56:C57"/>
    <mergeCell ref="E58:E59"/>
    <mergeCell ref="D58:D59"/>
    <mergeCell ref="E64:E65"/>
    <mergeCell ref="F62:F63"/>
    <mergeCell ref="F68:F71"/>
    <mergeCell ref="A17:A19"/>
    <mergeCell ref="C32:C33"/>
    <mergeCell ref="A8:A9"/>
    <mergeCell ref="A28:A29"/>
    <mergeCell ref="C12:C13"/>
    <mergeCell ref="A32:A33"/>
    <mergeCell ref="A14:A15"/>
    <mergeCell ref="B28:B29"/>
    <mergeCell ref="B30:B31"/>
    <mergeCell ref="C30:C31"/>
    <mergeCell ref="C21:C22"/>
    <mergeCell ref="B32:B33"/>
    <mergeCell ref="B14:B15"/>
    <mergeCell ref="C14:C15"/>
    <mergeCell ref="B25:B26"/>
    <mergeCell ref="C25:C26"/>
    <mergeCell ref="A25:A26"/>
    <mergeCell ref="C28:C29"/>
    <mergeCell ref="A12:A13"/>
    <mergeCell ref="J1:N1"/>
    <mergeCell ref="A3:L3"/>
    <mergeCell ref="I8:I9"/>
    <mergeCell ref="A6:A7"/>
    <mergeCell ref="A4:A5"/>
    <mergeCell ref="L4:L5"/>
    <mergeCell ref="G8:G9"/>
    <mergeCell ref="J6:J7"/>
    <mergeCell ref="D6:D7"/>
    <mergeCell ref="E6:E7"/>
    <mergeCell ref="G6:G7"/>
    <mergeCell ref="C6:C7"/>
    <mergeCell ref="M4:N4"/>
    <mergeCell ref="H4:K4"/>
    <mergeCell ref="E4:F4"/>
    <mergeCell ref="A2:N2"/>
    <mergeCell ref="C4:C5"/>
    <mergeCell ref="D4:D5"/>
    <mergeCell ref="B6:B7"/>
    <mergeCell ref="B4:B5"/>
    <mergeCell ref="J8:J9"/>
    <mergeCell ref="E8:E9"/>
    <mergeCell ref="G4:G5"/>
    <mergeCell ref="D8:D9"/>
    <mergeCell ref="E32:E33"/>
    <mergeCell ref="D12:D13"/>
    <mergeCell ref="A21:A22"/>
    <mergeCell ref="F6:F7"/>
    <mergeCell ref="H25:H26"/>
    <mergeCell ref="F21:F22"/>
    <mergeCell ref="F17:F19"/>
    <mergeCell ref="G17:G19"/>
    <mergeCell ref="H8:H9"/>
    <mergeCell ref="E12:E13"/>
    <mergeCell ref="F8:F9"/>
    <mergeCell ref="H12:H13"/>
    <mergeCell ref="G12:G13"/>
    <mergeCell ref="F12:F13"/>
    <mergeCell ref="B21:B22"/>
    <mergeCell ref="B8:B9"/>
    <mergeCell ref="C8:C9"/>
    <mergeCell ref="C17:C19"/>
    <mergeCell ref="B17:B19"/>
    <mergeCell ref="B12:B13"/>
    <mergeCell ref="D14:D15"/>
    <mergeCell ref="E14:E15"/>
    <mergeCell ref="F14:F15"/>
    <mergeCell ref="A30:A31"/>
    <mergeCell ref="I6:I7"/>
    <mergeCell ref="H6:H7"/>
    <mergeCell ref="I21:I22"/>
    <mergeCell ref="I12:I13"/>
    <mergeCell ref="J34:J35"/>
    <mergeCell ref="H32:H33"/>
    <mergeCell ref="F34:F35"/>
    <mergeCell ref="J14:J15"/>
    <mergeCell ref="I30:I31"/>
    <mergeCell ref="I28:I29"/>
    <mergeCell ref="G14:G15"/>
    <mergeCell ref="H14:H15"/>
    <mergeCell ref="I14:I15"/>
    <mergeCell ref="F28:F29"/>
    <mergeCell ref="J12:J13"/>
    <mergeCell ref="G34:G35"/>
    <mergeCell ref="H34:H35"/>
    <mergeCell ref="F32:F33"/>
    <mergeCell ref="G32:G33"/>
    <mergeCell ref="G28:G29"/>
    <mergeCell ref="J32:J33"/>
    <mergeCell ref="A34:A35"/>
    <mergeCell ref="B42:B43"/>
    <mergeCell ref="D40:D41"/>
    <mergeCell ref="G75:K75"/>
    <mergeCell ref="H68:H70"/>
    <mergeCell ref="J68:J70"/>
    <mergeCell ref="I68:I70"/>
    <mergeCell ref="E40:E41"/>
    <mergeCell ref="G42:G43"/>
    <mergeCell ref="J58:J59"/>
    <mergeCell ref="I58:I59"/>
    <mergeCell ref="I56:I57"/>
    <mergeCell ref="J56:J57"/>
    <mergeCell ref="H56:H57"/>
    <mergeCell ref="J40:J41"/>
    <mergeCell ref="F58:F59"/>
    <mergeCell ref="G36:G37"/>
    <mergeCell ref="G56:G57"/>
    <mergeCell ref="G58:G59"/>
    <mergeCell ref="C34:C35"/>
    <mergeCell ref="D34:D35"/>
    <mergeCell ref="B34:B35"/>
    <mergeCell ref="J36:J37"/>
    <mergeCell ref="E34:E35"/>
    <mergeCell ref="J38:J39"/>
    <mergeCell ref="I38:I39"/>
    <mergeCell ref="H60:H61"/>
    <mergeCell ref="I60:I61"/>
    <mergeCell ref="H62:H63"/>
    <mergeCell ref="I64:I65"/>
    <mergeCell ref="H47:H49"/>
    <mergeCell ref="I47:I49"/>
    <mergeCell ref="H64:H65"/>
    <mergeCell ref="I42:I43"/>
    <mergeCell ref="J42:J43"/>
    <mergeCell ref="H38:H39"/>
    <mergeCell ref="H40:H41"/>
    <mergeCell ref="J47:J49"/>
    <mergeCell ref="E17:E19"/>
    <mergeCell ref="J62:J63"/>
    <mergeCell ref="I62:I63"/>
    <mergeCell ref="D32:D33"/>
    <mergeCell ref="D42:D43"/>
    <mergeCell ref="J54:J55"/>
    <mergeCell ref="G54:G55"/>
    <mergeCell ref="G52:G53"/>
    <mergeCell ref="H52:H53"/>
    <mergeCell ref="I52:I53"/>
    <mergeCell ref="J52:J53"/>
    <mergeCell ref="D54:D55"/>
    <mergeCell ref="E54:E55"/>
    <mergeCell ref="F54:F55"/>
    <mergeCell ref="H58:H59"/>
    <mergeCell ref="I36:I37"/>
    <mergeCell ref="F36:F37"/>
    <mergeCell ref="I40:I41"/>
    <mergeCell ref="I32:I33"/>
    <mergeCell ref="D36:D37"/>
    <mergeCell ref="I34:I35"/>
    <mergeCell ref="H36:H37"/>
    <mergeCell ref="H42:H43"/>
    <mergeCell ref="J60:J61"/>
    <mergeCell ref="K17:K19"/>
    <mergeCell ref="H17:H19"/>
    <mergeCell ref="D17:D19"/>
    <mergeCell ref="F30:F31"/>
    <mergeCell ref="E21:E22"/>
    <mergeCell ref="G21:G22"/>
    <mergeCell ref="G25:G26"/>
    <mergeCell ref="H21:H22"/>
    <mergeCell ref="E25:E26"/>
    <mergeCell ref="H30:H31"/>
    <mergeCell ref="D21:D22"/>
    <mergeCell ref="F25:F26"/>
    <mergeCell ref="D28:D29"/>
    <mergeCell ref="D30:D31"/>
    <mergeCell ref="D25:D26"/>
    <mergeCell ref="G30:G31"/>
    <mergeCell ref="H28:H29"/>
    <mergeCell ref="J21:J22"/>
    <mergeCell ref="J25:J26"/>
    <mergeCell ref="I25:I26"/>
    <mergeCell ref="J28:J29"/>
    <mergeCell ref="J30:J31"/>
    <mergeCell ref="E30:E31"/>
    <mergeCell ref="E28:E29"/>
    <mergeCell ref="G46:G49"/>
    <mergeCell ref="G50:G51"/>
    <mergeCell ref="A38:A39"/>
    <mergeCell ref="C38:C39"/>
    <mergeCell ref="A42:A43"/>
    <mergeCell ref="B58:B59"/>
    <mergeCell ref="A56:A57"/>
    <mergeCell ref="F56:F57"/>
    <mergeCell ref="C46:C49"/>
    <mergeCell ref="C42:C43"/>
    <mergeCell ref="A54:A55"/>
    <mergeCell ref="G38:G39"/>
    <mergeCell ref="F42:F43"/>
    <mergeCell ref="E42:E43"/>
    <mergeCell ref="G40:G41"/>
    <mergeCell ref="E38:E39"/>
    <mergeCell ref="B72:B74"/>
    <mergeCell ref="A72:A74"/>
    <mergeCell ref="D38:D39"/>
    <mergeCell ref="D56:D57"/>
    <mergeCell ref="A68:A71"/>
    <mergeCell ref="A62:A63"/>
    <mergeCell ref="D62:D63"/>
    <mergeCell ref="E62:E63"/>
    <mergeCell ref="C64:C65"/>
    <mergeCell ref="A64:A65"/>
    <mergeCell ref="B64:B65"/>
    <mergeCell ref="B62:B63"/>
    <mergeCell ref="C62:C63"/>
    <mergeCell ref="D64:D65"/>
    <mergeCell ref="C40:C41"/>
    <mergeCell ref="B68:B71"/>
    <mergeCell ref="E60:E61"/>
    <mergeCell ref="C68:C71"/>
    <mergeCell ref="D68:D71"/>
    <mergeCell ref="E68:E71"/>
    <mergeCell ref="A52:A53"/>
    <mergeCell ref="B60:B61"/>
    <mergeCell ref="A60:A61"/>
    <mergeCell ref="B38:B39"/>
    <mergeCell ref="E36:E37"/>
    <mergeCell ref="F38:F39"/>
    <mergeCell ref="F40:F41"/>
    <mergeCell ref="C36:C37"/>
    <mergeCell ref="E56:E57"/>
    <mergeCell ref="B56:B57"/>
    <mergeCell ref="D60:D61"/>
    <mergeCell ref="A36:A37"/>
    <mergeCell ref="B40:B41"/>
    <mergeCell ref="A40:A41"/>
    <mergeCell ref="B44:B45"/>
    <mergeCell ref="B54:B55"/>
    <mergeCell ref="B52:B53"/>
    <mergeCell ref="A44:A45"/>
    <mergeCell ref="A58:A59"/>
    <mergeCell ref="B36:B37"/>
    <mergeCell ref="G66:G67"/>
    <mergeCell ref="A46:A49"/>
    <mergeCell ref="B46:B49"/>
    <mergeCell ref="D46:D49"/>
    <mergeCell ref="E46:E49"/>
    <mergeCell ref="F46:F49"/>
    <mergeCell ref="A50:A51"/>
    <mergeCell ref="B50:B51"/>
    <mergeCell ref="C50:C51"/>
    <mergeCell ref="D50:D51"/>
    <mergeCell ref="E50:E51"/>
    <mergeCell ref="F50:F51"/>
    <mergeCell ref="A66:A67"/>
    <mergeCell ref="B66:B67"/>
    <mergeCell ref="C66:C67"/>
    <mergeCell ref="D66:D67"/>
    <mergeCell ref="E66:E67"/>
    <mergeCell ref="F66:F67"/>
    <mergeCell ref="F64:F65"/>
    <mergeCell ref="F60:F61"/>
    <mergeCell ref="C60:C61"/>
    <mergeCell ref="G60:G61"/>
    <mergeCell ref="G64:G65"/>
    <mergeCell ref="G62:G63"/>
  </mergeCells>
  <phoneticPr fontId="0" type="noConversion"/>
  <pageMargins left="0.15748031496062992" right="0.15748031496062992" top="0.15748031496062992" bottom="0.19685039370078741" header="0.19685039370078741" footer="0.19685039370078741"/>
  <pageSetup paperSize="8" scale="85" firstPageNumber="0" orientation="landscape" horizontalDpi="300" verticalDpi="300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2:N51"/>
  <sheetViews>
    <sheetView topLeftCell="A8" workbookViewId="0">
      <selection activeCell="L16" sqref="L16"/>
    </sheetView>
  </sheetViews>
  <sheetFormatPr defaultRowHeight="12.75"/>
  <cols>
    <col min="4" max="6" width="12.85546875" style="52" bestFit="1" customWidth="1"/>
    <col min="10" max="12" width="12.85546875" bestFit="1" customWidth="1"/>
  </cols>
  <sheetData>
    <row r="12" spans="4:14">
      <c r="D12" s="52">
        <v>19.3</v>
      </c>
      <c r="E12" s="52">
        <v>237.4</v>
      </c>
      <c r="F12" s="52">
        <v>18.7</v>
      </c>
      <c r="J12">
        <v>19.3</v>
      </c>
      <c r="K12">
        <v>237.4</v>
      </c>
      <c r="L12">
        <v>18.7</v>
      </c>
      <c r="N12" s="61">
        <f>F12-L12</f>
        <v>0</v>
      </c>
    </row>
    <row r="13" spans="4:14">
      <c r="D13" s="52">
        <v>848</v>
      </c>
      <c r="E13" s="52">
        <v>883.9</v>
      </c>
      <c r="F13" s="52">
        <v>918.2</v>
      </c>
      <c r="J13">
        <v>848</v>
      </c>
      <c r="K13">
        <v>883.9</v>
      </c>
      <c r="L13">
        <v>918.2</v>
      </c>
      <c r="N13" s="61">
        <f t="shared" ref="N13:N48" si="0">F13-L13</f>
        <v>0</v>
      </c>
    </row>
    <row r="14" spans="4:14">
      <c r="D14" s="52">
        <v>842</v>
      </c>
      <c r="E14" s="52">
        <v>877.9</v>
      </c>
      <c r="F14" s="52">
        <v>912.2</v>
      </c>
      <c r="J14">
        <v>842</v>
      </c>
      <c r="K14">
        <v>877.9</v>
      </c>
      <c r="L14">
        <v>912.2</v>
      </c>
      <c r="N14" s="61">
        <f t="shared" si="0"/>
        <v>0</v>
      </c>
    </row>
    <row r="15" spans="4:14">
      <c r="D15" s="52">
        <v>3287.7</v>
      </c>
      <c r="E15" s="52">
        <v>3589.6</v>
      </c>
      <c r="F15" s="52">
        <v>3708</v>
      </c>
      <c r="J15">
        <v>3287.7</v>
      </c>
      <c r="K15">
        <v>3589.6</v>
      </c>
      <c r="L15">
        <v>3708</v>
      </c>
      <c r="N15" s="61">
        <f t="shared" si="0"/>
        <v>0</v>
      </c>
    </row>
    <row r="16" spans="4:14">
      <c r="D16" s="52">
        <v>0.4</v>
      </c>
      <c r="E16" s="52">
        <v>0.4</v>
      </c>
      <c r="F16" s="52">
        <v>0.4</v>
      </c>
      <c r="J16">
        <v>0.4</v>
      </c>
      <c r="K16">
        <v>0.4</v>
      </c>
      <c r="L16">
        <v>0.4</v>
      </c>
      <c r="N16" s="61">
        <f t="shared" si="0"/>
        <v>0</v>
      </c>
    </row>
    <row r="17" spans="4:14">
      <c r="D17" s="52">
        <v>414395.1</v>
      </c>
      <c r="E17" s="52">
        <v>468981.5</v>
      </c>
      <c r="F17" s="52">
        <v>507941.3</v>
      </c>
      <c r="J17">
        <v>414395.1</v>
      </c>
      <c r="K17">
        <v>468981.5</v>
      </c>
      <c r="L17">
        <v>507941.3</v>
      </c>
      <c r="N17" s="61">
        <f t="shared" si="0"/>
        <v>0</v>
      </c>
    </row>
    <row r="18" spans="4:14">
      <c r="D18" s="52">
        <v>2466.1</v>
      </c>
      <c r="E18" s="52">
        <v>2573.9</v>
      </c>
      <c r="F18" s="52">
        <v>2676.9</v>
      </c>
      <c r="J18">
        <v>2466.1</v>
      </c>
      <c r="K18">
        <v>2573.9</v>
      </c>
      <c r="L18">
        <v>2676.9</v>
      </c>
      <c r="N18" s="61">
        <f t="shared" si="0"/>
        <v>0</v>
      </c>
    </row>
    <row r="19" spans="4:14">
      <c r="D19" s="52">
        <v>7166.3</v>
      </c>
      <c r="E19" s="52">
        <v>7166.3</v>
      </c>
      <c r="F19" s="52">
        <v>7166.3</v>
      </c>
      <c r="J19">
        <v>7166.3</v>
      </c>
      <c r="K19">
        <v>7166.3</v>
      </c>
      <c r="L19">
        <v>7166.3</v>
      </c>
      <c r="N19" s="61">
        <f t="shared" si="0"/>
        <v>0</v>
      </c>
    </row>
    <row r="20" spans="4:14">
      <c r="D20" s="52">
        <v>30</v>
      </c>
      <c r="E20" s="52">
        <v>90</v>
      </c>
      <c r="F20" s="52">
        <v>30</v>
      </c>
      <c r="J20">
        <v>30</v>
      </c>
      <c r="K20">
        <v>90</v>
      </c>
      <c r="L20">
        <v>30</v>
      </c>
      <c r="N20" s="61">
        <f t="shared" si="0"/>
        <v>0</v>
      </c>
    </row>
    <row r="21" spans="4:14">
      <c r="D21" s="52">
        <v>9125.6</v>
      </c>
      <c r="E21" s="52">
        <v>9491.4</v>
      </c>
      <c r="F21" s="52">
        <v>9869.7999999999993</v>
      </c>
      <c r="J21">
        <v>9125.6</v>
      </c>
      <c r="K21">
        <v>9491.4</v>
      </c>
      <c r="L21">
        <v>9869.7999999999993</v>
      </c>
      <c r="N21" s="61">
        <f t="shared" si="0"/>
        <v>0</v>
      </c>
    </row>
    <row r="22" spans="4:14">
      <c r="D22" s="52">
        <v>1252.4000000000001</v>
      </c>
      <c r="E22" s="52">
        <v>1302.5</v>
      </c>
      <c r="F22" s="52">
        <v>1354.6</v>
      </c>
      <c r="J22">
        <v>1252.4000000000001</v>
      </c>
      <c r="K22">
        <v>1302.5</v>
      </c>
      <c r="L22">
        <v>1354.6</v>
      </c>
      <c r="N22" s="61">
        <f t="shared" si="0"/>
        <v>0</v>
      </c>
    </row>
    <row r="23" spans="4:14">
      <c r="D23" s="52">
        <v>32460.1</v>
      </c>
      <c r="E23" s="52">
        <v>3606.7</v>
      </c>
      <c r="F23" s="52">
        <v>18033.400000000001</v>
      </c>
      <c r="J23">
        <v>32460.1</v>
      </c>
      <c r="K23">
        <v>3606.7</v>
      </c>
      <c r="L23">
        <v>18033.400000000001</v>
      </c>
      <c r="N23" s="61">
        <f t="shared" si="0"/>
        <v>0</v>
      </c>
    </row>
    <row r="24" spans="4:14">
      <c r="D24" s="52">
        <v>12542.9</v>
      </c>
      <c r="E24" s="52">
        <v>13086.2</v>
      </c>
      <c r="F24" s="52">
        <v>13683.7</v>
      </c>
      <c r="J24">
        <v>12542.9</v>
      </c>
      <c r="K24">
        <v>13086.2</v>
      </c>
      <c r="L24">
        <v>13683.7</v>
      </c>
      <c r="N24" s="61">
        <f t="shared" si="0"/>
        <v>0</v>
      </c>
    </row>
    <row r="25" spans="4:14">
      <c r="D25" s="52">
        <v>2422.8000000000002</v>
      </c>
      <c r="E25" s="52">
        <v>2519.8000000000002</v>
      </c>
      <c r="F25" s="52">
        <v>2620.5</v>
      </c>
      <c r="J25">
        <v>2422.8000000000002</v>
      </c>
      <c r="K25">
        <v>2519.8000000000002</v>
      </c>
      <c r="L25">
        <v>2620.5</v>
      </c>
      <c r="N25" s="61">
        <f t="shared" si="0"/>
        <v>0</v>
      </c>
    </row>
    <row r="26" spans="4:14">
      <c r="D26" s="52">
        <v>52897.2</v>
      </c>
      <c r="E26" s="52">
        <v>52069</v>
      </c>
      <c r="F26" s="52">
        <v>52067.7</v>
      </c>
      <c r="J26">
        <v>52897.2</v>
      </c>
      <c r="K26">
        <v>52069</v>
      </c>
      <c r="L26">
        <v>52067.7</v>
      </c>
      <c r="N26" s="61">
        <f t="shared" si="0"/>
        <v>0</v>
      </c>
    </row>
    <row r="27" spans="4:14">
      <c r="D27" s="52">
        <v>61052.6</v>
      </c>
      <c r="E27" s="52">
        <v>63372.6</v>
      </c>
      <c r="F27" s="52">
        <v>65780.899999999994</v>
      </c>
      <c r="J27">
        <v>61052.6</v>
      </c>
      <c r="K27">
        <v>63372.6</v>
      </c>
      <c r="L27">
        <v>65780.899999999994</v>
      </c>
      <c r="N27" s="61">
        <f t="shared" si="0"/>
        <v>0</v>
      </c>
    </row>
    <row r="28" spans="4:14">
      <c r="D28" s="52">
        <v>30389.200000000001</v>
      </c>
      <c r="E28" s="52">
        <v>31642.1</v>
      </c>
      <c r="F28" s="52">
        <v>32839</v>
      </c>
      <c r="J28">
        <v>30389.200000000001</v>
      </c>
      <c r="K28">
        <v>31642.1</v>
      </c>
      <c r="L28">
        <v>32839</v>
      </c>
      <c r="N28" s="61">
        <f t="shared" si="0"/>
        <v>0</v>
      </c>
    </row>
    <row r="29" spans="4:14">
      <c r="D29" s="52">
        <v>497.8</v>
      </c>
      <c r="E29" s="52">
        <v>517.9</v>
      </c>
      <c r="F29" s="52">
        <v>538.5</v>
      </c>
      <c r="J29">
        <v>497.8</v>
      </c>
      <c r="K29">
        <v>517.9</v>
      </c>
      <c r="L29">
        <v>538.5</v>
      </c>
      <c r="N29" s="61">
        <f t="shared" si="0"/>
        <v>0</v>
      </c>
    </row>
    <row r="30" spans="4:14">
      <c r="D30" s="52">
        <v>411.4</v>
      </c>
      <c r="E30" s="52">
        <v>427.8</v>
      </c>
      <c r="F30" s="52">
        <v>444.8</v>
      </c>
      <c r="J30">
        <v>411.4</v>
      </c>
      <c r="K30">
        <v>427.8</v>
      </c>
      <c r="L30">
        <v>444.8</v>
      </c>
      <c r="N30" s="61">
        <f t="shared" si="0"/>
        <v>0</v>
      </c>
    </row>
    <row r="31" spans="4:14">
      <c r="D31" s="52">
        <v>869.4</v>
      </c>
      <c r="E31" s="52">
        <v>903</v>
      </c>
      <c r="F31" s="52">
        <v>938.6</v>
      </c>
      <c r="J31">
        <v>869.4</v>
      </c>
      <c r="K31">
        <v>903</v>
      </c>
      <c r="L31">
        <v>938.6</v>
      </c>
      <c r="N31" s="61">
        <f t="shared" si="0"/>
        <v>0</v>
      </c>
    </row>
    <row r="32" spans="4:14">
      <c r="D32" s="52">
        <v>17382.7</v>
      </c>
      <c r="E32" s="52">
        <v>18055.900000000001</v>
      </c>
      <c r="F32" s="52">
        <v>18755.5</v>
      </c>
      <c r="J32">
        <v>17382.7</v>
      </c>
      <c r="K32">
        <v>18055.900000000001</v>
      </c>
      <c r="L32">
        <v>18755.5</v>
      </c>
      <c r="N32" s="61">
        <f t="shared" si="0"/>
        <v>0</v>
      </c>
    </row>
    <row r="33" spans="4:14">
      <c r="D33" s="52">
        <v>62602.5</v>
      </c>
      <c r="E33" s="52">
        <v>65066.400000000001</v>
      </c>
      <c r="F33" s="52">
        <v>67480.800000000003</v>
      </c>
      <c r="J33">
        <v>62602.5</v>
      </c>
      <c r="K33">
        <v>65066.400000000001</v>
      </c>
      <c r="L33">
        <v>67480.800000000003</v>
      </c>
      <c r="N33" s="61">
        <f t="shared" si="0"/>
        <v>0</v>
      </c>
    </row>
    <row r="34" spans="4:14">
      <c r="D34" s="52">
        <v>20726.3</v>
      </c>
      <c r="E34" s="52">
        <v>23773.3</v>
      </c>
      <c r="F34" s="52">
        <v>24720.799999999999</v>
      </c>
      <c r="J34">
        <v>20726.3</v>
      </c>
      <c r="K34">
        <v>23773.3</v>
      </c>
      <c r="L34">
        <v>24720.799999999999</v>
      </c>
      <c r="N34" s="61">
        <f t="shared" si="0"/>
        <v>0</v>
      </c>
    </row>
    <row r="35" spans="4:14">
      <c r="D35" s="52">
        <v>16986.2</v>
      </c>
      <c r="E35" s="52">
        <v>17668.099999999999</v>
      </c>
      <c r="F35" s="52">
        <v>18381.099999999999</v>
      </c>
      <c r="J35">
        <v>16986.2</v>
      </c>
      <c r="K35">
        <v>17668.099999999999</v>
      </c>
      <c r="L35">
        <v>18381.099999999999</v>
      </c>
      <c r="N35" s="61">
        <f t="shared" si="0"/>
        <v>0</v>
      </c>
    </row>
    <row r="36" spans="4:14">
      <c r="D36" s="52">
        <v>20</v>
      </c>
      <c r="J36">
        <v>20</v>
      </c>
      <c r="N36" s="61">
        <f t="shared" si="0"/>
        <v>0</v>
      </c>
    </row>
    <row r="37" spans="4:14">
      <c r="D37" s="52">
        <v>2876</v>
      </c>
      <c r="J37">
        <v>2876</v>
      </c>
      <c r="N37" s="61">
        <f t="shared" si="0"/>
        <v>0</v>
      </c>
    </row>
    <row r="38" spans="4:14">
      <c r="D38" s="52">
        <v>3342.6</v>
      </c>
      <c r="E38" s="52">
        <v>3478</v>
      </c>
      <c r="F38" s="52">
        <v>3592.4</v>
      </c>
      <c r="J38">
        <v>3342.6</v>
      </c>
      <c r="K38">
        <v>3478</v>
      </c>
      <c r="L38">
        <v>3592.4</v>
      </c>
      <c r="N38" s="61">
        <f t="shared" si="0"/>
        <v>0</v>
      </c>
    </row>
    <row r="39" spans="4:14">
      <c r="D39" s="52">
        <v>2776.8</v>
      </c>
      <c r="E39" s="52">
        <v>2887.8</v>
      </c>
      <c r="F39" s="52">
        <v>3003.3</v>
      </c>
      <c r="J39">
        <v>2776.8</v>
      </c>
      <c r="K39">
        <v>2887.8</v>
      </c>
      <c r="L39">
        <v>3003.3</v>
      </c>
      <c r="N39" s="61">
        <f t="shared" si="0"/>
        <v>0</v>
      </c>
    </row>
    <row r="40" spans="4:14">
      <c r="D40" s="52">
        <v>439.9</v>
      </c>
      <c r="E40" s="52">
        <v>457.8</v>
      </c>
      <c r="F40" s="52">
        <v>476.2</v>
      </c>
      <c r="J40">
        <v>439.9</v>
      </c>
      <c r="K40">
        <v>457.8</v>
      </c>
      <c r="L40">
        <v>476.2</v>
      </c>
      <c r="N40" s="61">
        <f t="shared" si="0"/>
        <v>0</v>
      </c>
    </row>
    <row r="41" spans="4:14">
      <c r="D41" s="52">
        <v>72717.899999999994</v>
      </c>
      <c r="E41" s="52">
        <v>80035</v>
      </c>
      <c r="F41" s="52">
        <v>86514.8</v>
      </c>
      <c r="J41">
        <v>72717.899999999994</v>
      </c>
      <c r="K41">
        <v>80035</v>
      </c>
      <c r="L41">
        <v>86514.8</v>
      </c>
      <c r="N41" s="61">
        <f t="shared" si="0"/>
        <v>0</v>
      </c>
    </row>
    <row r="42" spans="4:14">
      <c r="D42" s="52">
        <v>6134.2</v>
      </c>
      <c r="E42" s="52">
        <v>3996.8</v>
      </c>
      <c r="F42" s="52">
        <v>6597.9</v>
      </c>
      <c r="J42">
        <v>6134.2</v>
      </c>
      <c r="K42">
        <v>3996.8</v>
      </c>
      <c r="L42">
        <v>6597.9</v>
      </c>
      <c r="N42" s="61">
        <f t="shared" si="0"/>
        <v>0</v>
      </c>
    </row>
    <row r="43" spans="4:14">
      <c r="D43" s="52">
        <v>986.7</v>
      </c>
      <c r="E43" s="52">
        <v>0</v>
      </c>
      <c r="F43" s="52">
        <v>0</v>
      </c>
      <c r="J43">
        <v>986.7</v>
      </c>
      <c r="N43" s="61">
        <f t="shared" si="0"/>
        <v>0</v>
      </c>
    </row>
    <row r="44" spans="4:14">
      <c r="D44" s="52">
        <v>4284.6000000000004</v>
      </c>
      <c r="E44" s="52">
        <v>3794.2</v>
      </c>
      <c r="F44" s="52">
        <v>3932.1</v>
      </c>
      <c r="J44">
        <v>4284.6000000000004</v>
      </c>
      <c r="K44">
        <v>3794.2</v>
      </c>
      <c r="L44">
        <v>3932.1</v>
      </c>
      <c r="N44" s="61">
        <f t="shared" si="0"/>
        <v>0</v>
      </c>
    </row>
    <row r="45" spans="4:14">
      <c r="D45" s="52">
        <v>355.6</v>
      </c>
      <c r="E45" s="52">
        <v>355.6</v>
      </c>
      <c r="F45" s="52">
        <v>355.6</v>
      </c>
      <c r="J45">
        <v>355.6</v>
      </c>
      <c r="K45">
        <v>355.6</v>
      </c>
      <c r="L45">
        <v>355.6</v>
      </c>
      <c r="N45" s="61">
        <f t="shared" si="0"/>
        <v>0</v>
      </c>
    </row>
    <row r="46" spans="4:14">
      <c r="D46" s="52">
        <v>9744.7999999999993</v>
      </c>
      <c r="E46" s="52">
        <v>9744.7999999999993</v>
      </c>
      <c r="F46" s="52">
        <v>9744.7999999999993</v>
      </c>
      <c r="J46">
        <v>9744.7999999999993</v>
      </c>
      <c r="K46">
        <v>9744.7999999999993</v>
      </c>
      <c r="L46">
        <v>9744.7999999999993</v>
      </c>
      <c r="N46" s="61">
        <f t="shared" si="0"/>
        <v>0</v>
      </c>
    </row>
    <row r="47" spans="4:14">
      <c r="D47" s="52">
        <v>4972.7</v>
      </c>
      <c r="E47" s="52">
        <v>4986.7</v>
      </c>
      <c r="F47" s="52">
        <v>5000.8</v>
      </c>
      <c r="J47">
        <v>4972.7</v>
      </c>
      <c r="K47">
        <v>4986.7</v>
      </c>
      <c r="L47">
        <v>5000.8</v>
      </c>
      <c r="N47" s="61">
        <f t="shared" si="0"/>
        <v>0</v>
      </c>
    </row>
    <row r="48" spans="4:14">
      <c r="D48" s="52">
        <v>1471.3</v>
      </c>
      <c r="E48" s="52">
        <v>1528</v>
      </c>
      <c r="F48" s="52">
        <v>1586.9</v>
      </c>
      <c r="J48">
        <v>1471.3</v>
      </c>
      <c r="K48">
        <v>1528</v>
      </c>
      <c r="L48">
        <v>1586.9</v>
      </c>
      <c r="N48" s="61">
        <f t="shared" si="0"/>
        <v>0</v>
      </c>
    </row>
    <row r="49" spans="4:12">
      <c r="D49" s="52">
        <f>SUM(D12:D48)</f>
        <v>860797.09999999986</v>
      </c>
      <c r="E49" s="52">
        <f t="shared" ref="E49:F49" si="1">SUM(E12:E48)</f>
        <v>899168.30000000016</v>
      </c>
      <c r="F49" s="52">
        <f t="shared" si="1"/>
        <v>971686.50000000023</v>
      </c>
      <c r="J49" s="58">
        <f>SUM(J12:J48)</f>
        <v>860797.09999999986</v>
      </c>
      <c r="K49" s="58">
        <f t="shared" ref="K49:L49" si="2">SUM(K12:K48)</f>
        <v>899168.30000000016</v>
      </c>
      <c r="L49" s="58">
        <f t="shared" si="2"/>
        <v>971686.50000000023</v>
      </c>
    </row>
    <row r="51" spans="4:12">
      <c r="J51" s="59">
        <f>D49-J49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cp:lastModifiedBy>Ольга Александровна Давыдова</cp:lastModifiedBy>
  <cp:lastPrinted>2025-10-28T07:28:41Z</cp:lastPrinted>
  <dcterms:created xsi:type="dcterms:W3CDTF">2012-12-18T20:57:44Z</dcterms:created>
  <dcterms:modified xsi:type="dcterms:W3CDTF">2025-10-28T07:29:36Z</dcterms:modified>
</cp:coreProperties>
</file>